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23715" windowHeight="10800"/>
  </bookViews>
  <sheets>
    <sheet name="Comparativo Ingresos 18-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5">'[1]REGIONALIZACION ESTIMADA 1.990'!#REF!</definedName>
    <definedName name="\6">'[1]REGIONALIZACION ESTIMADA 1.990'!#REF!</definedName>
    <definedName name="\7">'[1]REGIONALIZACION ESTIMADA 1.990'!#REF!</definedName>
    <definedName name="__xlnm.Database">"#n"/a</definedName>
    <definedName name="__xlnm.Database_1">"#n"/a</definedName>
    <definedName name="__xlnm.Database_2">"#n"/a</definedName>
    <definedName name="__xlnm.Database_3">"#n"/a</definedName>
    <definedName name="__xlnm.Extract">#N/A</definedName>
    <definedName name="__xlnm.Extract_1">#N/A</definedName>
    <definedName name="__xlnm.Extract_2">#N/A</definedName>
    <definedName name="__xlnm.Extract_3">#N/A</definedName>
    <definedName name="__xlnm.Print_Area_1">#REF!</definedName>
    <definedName name="__xlnm.Print_Area_2">#REF!</definedName>
    <definedName name="__xlnm.Print_Area_3">#REF!</definedName>
    <definedName name="_123Graph_XLICENCIA_2" hidden="1">'[2]89B'!$B$42:$B$72</definedName>
    <definedName name="_143">'[1]REGIONALIZACION ESTIMADA 1.990'!#REF!</definedName>
    <definedName name="_151">'[1]REGIONALIZACION ESTIMADA 1.990'!#REF!</definedName>
    <definedName name="_3M">'[1]REGIONALIZACION ESTIMADA 1.990'!#REF!</definedName>
    <definedName name="_6M">'[1]REGIONALIZACION ESTIMADA 1.990'!#REF!</definedName>
    <definedName name="_CAB6">[3]Balance!#REF!</definedName>
    <definedName name="_cua1">'[4]CUA1,2,3'!$B$3:$I$44</definedName>
    <definedName name="_CUA10">'[4]CUA10 y G.4'!$B$2:$K$49</definedName>
    <definedName name="_CUA11">'[4]CUA11 y G.6'!$B$2:$G$35</definedName>
    <definedName name="_CUA12">[4]CUA12!$B$2:$G$35</definedName>
    <definedName name="_CUA13">'[4]CUA13 y G.7-8'!$B$2:$J$29</definedName>
    <definedName name="_CUA14">'[4]CUA14 y G.9-10'!$B$2:$J$47</definedName>
    <definedName name="_CUA15">[4]CUA15!$B$2:$I$34</definedName>
    <definedName name="_CUA16">'[4]CUA16 y G.11'!$B$2:$G$40</definedName>
    <definedName name="_CUA2">'[4]CUA1,2,3'!$B$47:$M$86</definedName>
    <definedName name="_cua2000">#REF!</definedName>
    <definedName name="_CUA3">'[4]CUA1,2,3'!$B$91:$M$121</definedName>
    <definedName name="_CUA4">[4]CUA4!$B$2:$E$28</definedName>
    <definedName name="_CUA5">[4]CUA5!$B$2:$N$39</definedName>
    <definedName name="_CUA6">[4]CUA6!$A$2:$P$41</definedName>
    <definedName name="_CUA7">[4]CUA7!$B$2:$G$46</definedName>
    <definedName name="_CUA9">'[4]CUA9 Y G.3'!$B$2:$H$49</definedName>
    <definedName name="_xlnm._FilterDatabase" localSheetId="0" hidden="1">'Comparativo Ingresos 18-19'!$B$5:$H$151</definedName>
    <definedName name="_imp1">[5]EVO_SIS_ACT!$A$1:$F$25,[5]EVO_SIS_ACT!$A$28:$F$53,[5]EVO_SIS_ACT!$A$56:$F$81,[5]EVO_SIS_ACT!$A$84:$F$109,[5]EVO_SIS_ACT!$A$112:$F$137,[5]EVO_SIS_ACT!$A$140:$F$165</definedName>
    <definedName name="_imp2">[5]EVO_SIS_ACT!$H$1:$M$26,[5]EVO_SIS_ACT!$H$28:$L$55,[5]EVO_SIS_ACT!$H$56:$L$83,[5]EVO_SIS_ACT!$H$84:$L$111,[5]EVO_SIS_ACT!$H$112:$L$139,[5]EVO_SIS_ACT!$H$140:$L$167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_3">#N/A</definedName>
    <definedName name="A_impresión_IM">#N/A</definedName>
    <definedName name="A_impresión_IM_1">#N/A</definedName>
    <definedName name="A_impresión_IM_2">#N/A</definedName>
    <definedName name="A_impresión_IM_3">#N/A</definedName>
    <definedName name="ACC.SOCIAL">#N/A</definedName>
    <definedName name="ACC.SOCIAL_1">#N/A</definedName>
    <definedName name="ACC.SOCIAL_2">#N/A</definedName>
    <definedName name="ACC.SOCIAL_3">#N/A</definedName>
    <definedName name="ACCIONSOCIAL">#N/A</definedName>
    <definedName name="ACCIONSOCIAL_1">#N/A</definedName>
    <definedName name="ACCIONSOCIAL_2">#N/A</definedName>
    <definedName name="ACCIONSOCIAL_3">#N/A</definedName>
    <definedName name="AGRICULTURA">#N/A</definedName>
    <definedName name="AGRICULTURA_1">#N/A</definedName>
    <definedName name="AGRICULTURA_2">#N/A</definedName>
    <definedName name="AGRICULTURA_3">#N/A</definedName>
    <definedName name="ajustes">#N/A</definedName>
    <definedName name="ajustes_3">#N/A</definedName>
    <definedName name="AJUSTES2">#N/A</definedName>
    <definedName name="AJUSTES2_3">#N/A</definedName>
    <definedName name="_xlnm.Extract">#REF!</definedName>
    <definedName name="_xlnm.Print_Area" localSheetId="0">'Comparativo Ingresos 18-19'!$B$1:$H$155</definedName>
    <definedName name="AREAS">#N/A</definedName>
    <definedName name="AREAS_1">#N/A</definedName>
    <definedName name="AREAS_2">#N/A</definedName>
    <definedName name="AREAS_3">#N/A</definedName>
    <definedName name="b">#N/A</definedName>
    <definedName name="b_3">#N/A</definedName>
    <definedName name="BASE">#N/A</definedName>
    <definedName name="BASE_1">#N/A</definedName>
    <definedName name="BASE_2">#N/A</definedName>
    <definedName name="BASE_3">#N/A</definedName>
    <definedName name="_xlnm.Database">#N/A</definedName>
    <definedName name="BORR">'[1]REGIONALIZACION ESTIMADA 1.990'!#REF!</definedName>
    <definedName name="C_Carta_Municipal_REVISION">#REF!</definedName>
    <definedName name="cab6_1">[3]Balance!#REF!</definedName>
    <definedName name="CANARIAS">"#n"/a</definedName>
    <definedName name="CANARIAS_1">"#n"/a</definedName>
    <definedName name="CANARIAS_2">"#n"/a</definedName>
    <definedName name="CANARIAS_3">"#n"/a</definedName>
    <definedName name="CARRETERAS">#N/A</definedName>
    <definedName name="CCAA">'[1]REGIONALIZACION ESTIMADA 1.990'!#REF!</definedName>
    <definedName name="CE">'[1]REGIONALIZACION ESTIMADA 1.990'!#REF!</definedName>
    <definedName name="CONS_GTO">#N/A</definedName>
    <definedName name="CONS_GTO_1">#N/A</definedName>
    <definedName name="CONS_GTO_2">#N/A</definedName>
    <definedName name="CONS_GTO_3">#N/A</definedName>
    <definedName name="CONS_ING">#N/A</definedName>
    <definedName name="CONS_ING_1">#N/A</definedName>
    <definedName name="CONS_ING_2">#N/A</definedName>
    <definedName name="CONS_ING_3">#N/A</definedName>
    <definedName name="CONSGTOS">#N/A</definedName>
    <definedName name="CONSGTOS_1">#N/A</definedName>
    <definedName name="CONSGTOS_2">#N/A</definedName>
    <definedName name="CONSGTOS_3">#N/A</definedName>
    <definedName name="CONSING">#N/A</definedName>
    <definedName name="CONSING_1">#N/A</definedName>
    <definedName name="CONSING_2">#N/A</definedName>
    <definedName name="CONSING_3">#N/A</definedName>
    <definedName name="COPAGO">#REF!</definedName>
    <definedName name="COSTEPRE">#REF!</definedName>
    <definedName name="COSTET1">#REF!</definedName>
    <definedName name="COSTET2">#REF!</definedName>
    <definedName name="COSTETPAIF">#REF!</definedName>
    <definedName name="COSTETPAIFPOR">#REF!</definedName>
    <definedName name="COSTETPOR">#REF!</definedName>
    <definedName name="creci">#N/A</definedName>
    <definedName name="creci_3">#N/A</definedName>
    <definedName name="CRECIMIENTO">#N/A</definedName>
    <definedName name="CRECIMIENTO_1">#N/A</definedName>
    <definedName name="CRECIMIENTO_2">#N/A</definedName>
    <definedName name="CRECIMIENTO_3">#N/A</definedName>
    <definedName name="CT2POR">#REF!</definedName>
    <definedName name="CUA">[4]CC.AA!$B$2:$F$20</definedName>
    <definedName name="CULTURA">#N/A</definedName>
    <definedName name="CULTURA_1">#N/A</definedName>
    <definedName name="CULTURA_2">#N/A</definedName>
    <definedName name="CULTURA_3">#N/A</definedName>
    <definedName name="Cultura1">#N/A</definedName>
    <definedName name="Cultura1_3">#N/A</definedName>
    <definedName name="d">"#n"/a</definedName>
    <definedName name="DA">'[1]REGIONALIZACION ESTIMADA 1.990'!#REF!</definedName>
    <definedName name="DD">'[1]REGIONALIZACION ESTIMADA 1.990'!#REF!</definedName>
    <definedName name="DEPORTES">#N/A</definedName>
    <definedName name="DEPORTES_1">#N/A</definedName>
    <definedName name="DEPORTES_2">#N/A</definedName>
    <definedName name="DEPORTES_3">#N/A</definedName>
    <definedName name="DESARROLLO">#N/A</definedName>
    <definedName name="deuda">#REF!</definedName>
    <definedName name="dflt1">#N/A</definedName>
    <definedName name="dflt1_1">#N/A</definedName>
    <definedName name="dflt1_2">#N/A</definedName>
    <definedName name="dflt1_3">#N/A</definedName>
    <definedName name="DG">'[1]REGIONALIZACION ESTIMADA 1.990'!#REF!</definedName>
    <definedName name="DIFERENCIA">#REF!</definedName>
    <definedName name="DIVERSAS">#N/A</definedName>
    <definedName name="DLLO.ECONÓM.">#N/A</definedName>
    <definedName name="DLLO.ECONÓM._1">#N/A</definedName>
    <definedName name="DLLO.ECONÓM._2">#N/A</definedName>
    <definedName name="DLLO.ECONÓM._3">#N/A</definedName>
    <definedName name="DOS">#N/A</definedName>
    <definedName name="DOS_1">#N/A</definedName>
    <definedName name="DOS_2">#N/A</definedName>
    <definedName name="DOS_3">#N/A</definedName>
    <definedName name="EDUCACIÓN">#N/A</definedName>
    <definedName name="EDUCACIÓN_1">#N/A</definedName>
    <definedName name="EDUCACIÓN_2">#N/A</definedName>
    <definedName name="EDUCACIÓN_3">#N/A</definedName>
    <definedName name="EJ___CORRIENTE">"#n"/a</definedName>
    <definedName name="EJ___CORRIENTE_1">"#n"/a</definedName>
    <definedName name="EJ___CORRIENTE_2">"#n"/a</definedName>
    <definedName name="EJ___CORRIENTE_3">"#n"/a</definedName>
    <definedName name="EJ_CERRADOS">#N/A</definedName>
    <definedName name="EJ_CERRADOS_1">#N/A</definedName>
    <definedName name="EJ_CERRADOS_2">#N/A</definedName>
    <definedName name="EJ_CERRADOS_3">#N/A</definedName>
    <definedName name="EJERCICIO1">#REF!</definedName>
    <definedName name="EJERCICIO2">#REF!</definedName>
    <definedName name="EMPRESA">[3]Balance!#REF!</definedName>
    <definedName name="EUR_GTO_ACTIVOS">#REF!</definedName>
    <definedName name="EUR_GTO_PENSIONISTAS">#REF!</definedName>
    <definedName name="EUR_GTO_TOTAL">#REF!</definedName>
    <definedName name="Faxes">#N/A</definedName>
    <definedName name="Faxes_1">#N/A</definedName>
    <definedName name="Faxes_2">#N/A</definedName>
    <definedName name="Faxes_3">#N/A</definedName>
    <definedName name="FECHA">[6]lucrojan!#REF!</definedName>
    <definedName name="FEH">'[1]REGIONALIZACION ESTIMADA 1.990'!#REF!</definedName>
    <definedName name="ff">[6]lucrojan!#REF!</definedName>
    <definedName name="GASTOS">#N/A</definedName>
    <definedName name="GASTOS_1">#N/A</definedName>
    <definedName name="GASTOS_2">#N/A</definedName>
    <definedName name="GASTOS_3">#N/A</definedName>
    <definedName name="_xlnm.Recorder">#REF!</definedName>
    <definedName name="graf_inversion">'[4]CUA16 y G.11'!$K$63:$S$93</definedName>
    <definedName name="HACIENDA">#N/A</definedName>
    <definedName name="HACIENDA_1">#N/A</definedName>
    <definedName name="HACIENDA_2">#N/A</definedName>
    <definedName name="HACIENDA_3">#N/A</definedName>
    <definedName name="I">'[1]REGIONALIZACION ESTIMADA 1.990'!#REF!</definedName>
    <definedName name="I91_">'[1]REGIONALIZACION ESTIMADA 1.990'!#REF!</definedName>
    <definedName name="IC">'[1]REGIONALIZACION ESTIMADA 1.990'!#REF!</definedName>
    <definedName name="IDB">'[1]REGIONALIZACION ESTIMADA 1.990'!#REF!</definedName>
    <definedName name="II">'[1]REGIONALIZACION ESTIMADA 1.990'!#REF!</definedName>
    <definedName name="IIDT">'[1]REGIONALIZACION ESTIMADA 1.990'!#REF!</definedName>
    <definedName name="iiiiii">#REF!</definedName>
    <definedName name="IM1_">'[1]REGIONALIZACION ESTIMADA 1.990'!#REF!</definedName>
    <definedName name="IMP_1">[5]EVO_SIS_NUE!$A$1:$G$26,[5]EVO_SIS_NUE!$A$28:$G$55,[5]EVO_SIS_NUE!$A$57:$G$84,[5]EVO_SIS_NUE!$A$86:$G$113,[5]EVO_SIS_NUE!$A$115:$G$142,[5]EVO_SIS_NUE!$A$144:$G$171</definedName>
    <definedName name="IMP_TOTAL">#REF!,#REF!,#REF!,#REF!</definedName>
    <definedName name="importe_receta_activo">#REF!</definedName>
    <definedName name="importe_receta_pensi">#REF!</definedName>
    <definedName name="importe_receta_total">#REF!</definedName>
    <definedName name="IMPR1">[5]resumen!$A$4:$H$29,[5]resumen!$A$33:$H$58,[5]resumen!$A$61:$H$86</definedName>
    <definedName name="impres">[5]resumen!$A$2:$I$29,[5]resumen!$A$32:$I$58,[5]resumen!$A$60:$H$86</definedName>
    <definedName name="INFRAESTRUCT.">#N/A</definedName>
    <definedName name="INFRAESTRUCT._1">#N/A</definedName>
    <definedName name="INFRAESTRUCT._2">#N/A</definedName>
    <definedName name="INFRAESTRUCT._3">#N/A</definedName>
    <definedName name="ING">#N/A</definedName>
    <definedName name="ING_1">#N/A</definedName>
    <definedName name="ING_2">#N/A</definedName>
    <definedName name="ING_3">#N/A</definedName>
    <definedName name="INGRESOS">#N/A</definedName>
    <definedName name="INGRESOS_1">#N/A</definedName>
    <definedName name="INGRESOS_2">#N/A</definedName>
    <definedName name="INGRESOS_3">#N/A</definedName>
    <definedName name="INICIAL1">#REF!</definedName>
    <definedName name="INICIAL2">#REF!</definedName>
    <definedName name="IOD">'[1]REGIONALIZACION ESTIMADA 1.990'!#REF!</definedName>
    <definedName name="jjjj">#REF!</definedName>
    <definedName name="LIQ">"#n"/a</definedName>
    <definedName name="LIQ_1">"#n"/a</definedName>
    <definedName name="LIQ_2">"#n"/a</definedName>
    <definedName name="LIQ_3">"#n"/a</definedName>
    <definedName name="Liquidación">#N/A</definedName>
    <definedName name="Liquidación_1">#N/A</definedName>
    <definedName name="Liquidación_2">#N/A</definedName>
    <definedName name="Liquidación_3">#N/A</definedName>
    <definedName name="llllll">#REF!</definedName>
    <definedName name="M1_IMP">#N/A</definedName>
    <definedName name="macro">#REF!</definedName>
    <definedName name="MARCA">[6]lucrojan!#REF!</definedName>
    <definedName name="MEDIOAMBIENTE">#N/A</definedName>
    <definedName name="MEDIOAMBIENTE_1">#N/A</definedName>
    <definedName name="MEDIOAMBIENTE_2">#N/A</definedName>
    <definedName name="MEDIOAMBIENTE_3">#N/A</definedName>
    <definedName name="mig">#N/A</definedName>
    <definedName name="mig_3">#N/A</definedName>
    <definedName name="Modelo">#REF!</definedName>
    <definedName name="Moneda_plantilla">#REF!</definedName>
    <definedName name="NEJE2">#REF!</definedName>
    <definedName name="NEJE2POR">#REF!</definedName>
    <definedName name="NEMPL1">#REF!</definedName>
    <definedName name="NEMPL2">#REF!</definedName>
    <definedName name="NEMPLPAIF">#REF!</definedName>
    <definedName name="NEMPLPRE">#REF!</definedName>
    <definedName name="NETA">[6]lucrojan!#REF!</definedName>
    <definedName name="NOMO">#N/A</definedName>
    <definedName name="NOMO_1">#N/A</definedName>
    <definedName name="NOMO_2">#N/A</definedName>
    <definedName name="NOMO_3">#N/A</definedName>
    <definedName name="NPAIF">#REF!</definedName>
    <definedName name="NPAIFPOR">#REF!</definedName>
    <definedName name="NPRE">#REF!</definedName>
    <definedName name="NPREPOR">#REF!</definedName>
    <definedName name="NR">'[1]REGIONALIZACION ESTIMADA 1.990'!#REF!</definedName>
    <definedName name="PAIF">#REF!</definedName>
    <definedName name="PASO_BD">'[1]REGIONALIZACION ESTIMADA 1.990'!#REF!</definedName>
    <definedName name="PLANIFICACION">#N/A</definedName>
    <definedName name="PORCENTAJE">#REF!</definedName>
    <definedName name="PRE_MONEDA">#REF!</definedName>
    <definedName name="PRE_TITULO">#REF!</definedName>
    <definedName name="PRECIO">[6]lucrojan!#REF!</definedName>
    <definedName name="PRESIDENCIA">#N/A</definedName>
    <definedName name="PRESIDENCIA_1">#N/A</definedName>
    <definedName name="PRESIDENCIA_2">#N/A</definedName>
    <definedName name="PRESIDENCIA_3">#N/A</definedName>
    <definedName name="PREVISION">#REF!</definedName>
    <definedName name="programas">#REF!</definedName>
    <definedName name="PROTEC.TERRIT.">#N/A</definedName>
    <definedName name="PROTEC.TERRIT._1">#N/A</definedName>
    <definedName name="PROTEC.TERRIT._2">#N/A</definedName>
    <definedName name="PROTEC.TERRIT._3">#N/A</definedName>
    <definedName name="PTAS_GTO_ACTIVOS">#REF!</definedName>
    <definedName name="PTAS_GTO_PENSIONISTAS">#REF!</definedName>
    <definedName name="PTAS_GTO_TOTAL">#REF!</definedName>
    <definedName name="PTO.2000">#REF!</definedName>
    <definedName name="qqqqqqqqqqqqq">[5]EVO_SIS_ACT!$H$1:$M$26,[5]EVO_SIS_ACT!$H$28:$L$55,[5]EVO_SIS_ACT!$H$56:$L$83,[5]EVO_SIS_ACT!$H$84:$L$111,[5]EVO_SIS_ACT!$H$112:$L$139,[5]EVO_SIS_ACT!$H$140:$L$167</definedName>
    <definedName name="qqqqqqqqqqqqqq">[5]resumen!$A$4:$H$29,[5]resumen!$A$33:$H$58,[5]resumen!$A$61:$H$86</definedName>
    <definedName name="qqqqqqqqqqqqqqqqqq">[5]resumen!$A$2:$I$29,[5]resumen!$A$32:$I$58,[5]resumen!$A$60:$H$86</definedName>
    <definedName name="Quincenas">#N/A</definedName>
    <definedName name="Quincenas_1">#N/A</definedName>
    <definedName name="Quincenas_2">#N/A</definedName>
    <definedName name="Quincenas_3">#N/A</definedName>
    <definedName name="RE">'[1]REGIONALIZACION ESTIMADA 1.990'!#REF!</definedName>
    <definedName name="RECETAS_ACTIVOS">#REF!</definedName>
    <definedName name="RECETAS_PENSIONISTAS">#REF!</definedName>
    <definedName name="RECETAS_TOTAL">#REF!</definedName>
    <definedName name="RES">#N/A</definedName>
    <definedName name="RES_1">#N/A</definedName>
    <definedName name="RES_2">#N/A</definedName>
    <definedName name="RES_3">#N/A</definedName>
    <definedName name="Resumen">#N/A</definedName>
    <definedName name="Resumen_1">#N/A</definedName>
    <definedName name="Resumen_2">#N/A</definedName>
    <definedName name="Resumen_3">#N/A</definedName>
    <definedName name="RN">'[1]REGIONALIZACION ESTIMADA 1.990'!#REF!</definedName>
    <definedName name="ROT">'[1]REGIONALIZACION ESTIMADA 1.990'!#REF!</definedName>
    <definedName name="RREE">'[1]REGIONALIZACION ESTIMADA 1.990'!#REF!</definedName>
    <definedName name="SAPBEXhrIndnt" hidden="1">"Wide"</definedName>
    <definedName name="SAPsysID" hidden="1">"708C5W7SBKP804JT78WJ0JNKI"</definedName>
    <definedName name="SAPwbID" hidden="1">"ARS"</definedName>
    <definedName name="sencount" hidden="1">1</definedName>
    <definedName name="TIPO">[6]lucrojan!#REF!</definedName>
    <definedName name="Titulo">[3]Balance!#REF!</definedName>
    <definedName name="TITULO_PLANTILLA">#REF!</definedName>
    <definedName name="TITULO2">#REF!</definedName>
    <definedName name="TITULO2a">#REF!</definedName>
    <definedName name="TITULO2b">'[3]Pérdidas y Ganancias'!#REF!</definedName>
    <definedName name="TITULO3">#REF!</definedName>
    <definedName name="TITULO4">[7]Previsiones!#REF!</definedName>
    <definedName name="TITULO5">#REF!</definedName>
    <definedName name="TOTAL">#N/A</definedName>
    <definedName name="TOTAL_1">#N/A</definedName>
    <definedName name="TOTAL_2">#N/A</definedName>
    <definedName name="TOTAL_3">#N/A</definedName>
    <definedName name="TOTALEMPLEADOS">'[7]Plantilla Personal'!#REF!</definedName>
    <definedName name="TOTALGASTOS">#REF!</definedName>
    <definedName name="TOTALINGRESOS">#REF!</definedName>
    <definedName name="TOTALNETO">#REF!</definedName>
    <definedName name="TOTALSINSUB">#REF!</definedName>
    <definedName name="TOTALSUBEXP">#REF!</definedName>
    <definedName name="TURISMO">#N/A</definedName>
    <definedName name="TURISMO_1">#N/A</definedName>
    <definedName name="TURISMO_2">#N/A</definedName>
    <definedName name="TURISMO_3">#N/A</definedName>
    <definedName name="UnionGastosInversiones">#N/A</definedName>
    <definedName name="UnionGastosInversiones_1">#N/A</definedName>
    <definedName name="UnionGastosInversiones_2">#N/A</definedName>
    <definedName name="UnionGastosInversiones_3">#N/A</definedName>
    <definedName name="UNO">#N/A</definedName>
    <definedName name="UNO_1">#N/A</definedName>
    <definedName name="UNO_2">#N/A</definedName>
    <definedName name="UNO_3">#N/A</definedName>
    <definedName name="v">#N/A</definedName>
    <definedName name="v_3">#N/A</definedName>
    <definedName name="VARIACIÓN">#REF!</definedName>
    <definedName name="VV">'[1]REGIONALIZACION ESTIMADA 1.990'!#REF!</definedName>
  </definedNames>
  <calcPr calcId="145621"/>
</workbook>
</file>

<file path=xl/calcChain.xml><?xml version="1.0" encoding="utf-8"?>
<calcChain xmlns="http://schemas.openxmlformats.org/spreadsheetml/2006/main">
  <c r="Q155" i="1" l="1"/>
  <c r="F151" i="1"/>
  <c r="G151" i="1" s="1"/>
  <c r="E151" i="1"/>
  <c r="G149" i="1"/>
  <c r="E147" i="1"/>
  <c r="E154" i="1" s="1"/>
  <c r="F145" i="1"/>
  <c r="H145" i="1" s="1"/>
  <c r="E143" i="1"/>
  <c r="G141" i="1"/>
  <c r="F140" i="1"/>
  <c r="G140" i="1" s="1"/>
  <c r="H139" i="1"/>
  <c r="G139" i="1"/>
  <c r="H138" i="1"/>
  <c r="G138" i="1"/>
  <c r="H137" i="1"/>
  <c r="G137" i="1"/>
  <c r="G136" i="1"/>
  <c r="G135" i="1"/>
  <c r="H134" i="1"/>
  <c r="G134" i="1"/>
  <c r="F133" i="1"/>
  <c r="G133" i="1" s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F122" i="1"/>
  <c r="G122" i="1" s="1"/>
  <c r="H121" i="1"/>
  <c r="G121" i="1"/>
  <c r="H120" i="1"/>
  <c r="G120" i="1"/>
  <c r="G119" i="1"/>
  <c r="G118" i="1"/>
  <c r="H117" i="1"/>
  <c r="G117" i="1"/>
  <c r="H116" i="1"/>
  <c r="G116" i="1"/>
  <c r="H115" i="1"/>
  <c r="G115" i="1"/>
  <c r="H114" i="1"/>
  <c r="G114" i="1"/>
  <c r="G143" i="1" s="1"/>
  <c r="E112" i="1"/>
  <c r="H110" i="1"/>
  <c r="G110" i="1"/>
  <c r="H109" i="1"/>
  <c r="G109" i="1"/>
  <c r="H108" i="1"/>
  <c r="F108" i="1"/>
  <c r="G108" i="1" s="1"/>
  <c r="H107" i="1"/>
  <c r="G107" i="1"/>
  <c r="G106" i="1"/>
  <c r="H105" i="1"/>
  <c r="G105" i="1"/>
  <c r="H104" i="1"/>
  <c r="G104" i="1"/>
  <c r="H103" i="1"/>
  <c r="G103" i="1"/>
  <c r="F102" i="1"/>
  <c r="H102" i="1" s="1"/>
  <c r="G101" i="1"/>
  <c r="H100" i="1"/>
  <c r="G100" i="1"/>
  <c r="H99" i="1"/>
  <c r="G99" i="1"/>
  <c r="H98" i="1"/>
  <c r="G98" i="1"/>
  <c r="H97" i="1"/>
  <c r="G97" i="1"/>
  <c r="E95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G82" i="1"/>
  <c r="H81" i="1"/>
  <c r="G81" i="1"/>
  <c r="H80" i="1"/>
  <c r="G80" i="1"/>
  <c r="G79" i="1"/>
  <c r="G78" i="1"/>
  <c r="H77" i="1"/>
  <c r="G77" i="1"/>
  <c r="H76" i="1"/>
  <c r="G76" i="1"/>
  <c r="H75" i="1"/>
  <c r="G75" i="1"/>
  <c r="G74" i="1"/>
  <c r="H73" i="1"/>
  <c r="G73" i="1"/>
  <c r="H72" i="1"/>
  <c r="G72" i="1"/>
  <c r="F71" i="1"/>
  <c r="G71" i="1" s="1"/>
  <c r="F70" i="1"/>
  <c r="H70" i="1" s="1"/>
  <c r="F69" i="1"/>
  <c r="H69" i="1" s="1"/>
  <c r="H68" i="1"/>
  <c r="G68" i="1"/>
  <c r="F68" i="1"/>
  <c r="F67" i="1"/>
  <c r="G67" i="1" s="1"/>
  <c r="H66" i="1"/>
  <c r="G66" i="1"/>
  <c r="G65" i="1"/>
  <c r="F64" i="1"/>
  <c r="H64" i="1" s="1"/>
  <c r="H63" i="1"/>
  <c r="G63" i="1"/>
  <c r="E61" i="1"/>
  <c r="H59" i="1"/>
  <c r="G59" i="1"/>
  <c r="H58" i="1"/>
  <c r="G58" i="1"/>
  <c r="F58" i="1"/>
  <c r="F57" i="1"/>
  <c r="G57" i="1" s="1"/>
  <c r="F56" i="1"/>
  <c r="H56" i="1" s="1"/>
  <c r="H55" i="1"/>
  <c r="G55" i="1"/>
  <c r="F54" i="1"/>
  <c r="G54" i="1" s="1"/>
  <c r="F53" i="1"/>
  <c r="H53" i="1" s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G45" i="1"/>
  <c r="G44" i="1"/>
  <c r="H43" i="1"/>
  <c r="G43" i="1"/>
  <c r="H42" i="1"/>
  <c r="G42" i="1"/>
  <c r="H41" i="1"/>
  <c r="G41" i="1"/>
  <c r="H40" i="1"/>
  <c r="G40" i="1"/>
  <c r="H39" i="1"/>
  <c r="F39" i="1"/>
  <c r="G39" i="1" s="1"/>
  <c r="H38" i="1"/>
  <c r="G38" i="1"/>
  <c r="H37" i="1"/>
  <c r="G37" i="1"/>
  <c r="H36" i="1"/>
  <c r="G36" i="1"/>
  <c r="F36" i="1"/>
  <c r="F35" i="1"/>
  <c r="G35" i="1" s="1"/>
  <c r="F34" i="1"/>
  <c r="H34" i="1" s="1"/>
  <c r="H33" i="1"/>
  <c r="G33" i="1"/>
  <c r="F32" i="1"/>
  <c r="G32" i="1" s="1"/>
  <c r="H31" i="1"/>
  <c r="G31" i="1"/>
  <c r="G30" i="1"/>
  <c r="F30" i="1"/>
  <c r="H30" i="1" s="1"/>
  <c r="F29" i="1"/>
  <c r="F61" i="1" s="1"/>
  <c r="H28" i="1"/>
  <c r="G28" i="1"/>
  <c r="H27" i="1"/>
  <c r="G27" i="1"/>
  <c r="E25" i="1"/>
  <c r="F23" i="1"/>
  <c r="H23" i="1" s="1"/>
  <c r="F22" i="1"/>
  <c r="H22" i="1" s="1"/>
  <c r="H21" i="1"/>
  <c r="G21" i="1"/>
  <c r="F21" i="1"/>
  <c r="F20" i="1"/>
  <c r="G20" i="1" s="1"/>
  <c r="H19" i="1"/>
  <c r="G19" i="1"/>
  <c r="H18" i="1"/>
  <c r="G18" i="1"/>
  <c r="F18" i="1"/>
  <c r="G17" i="1"/>
  <c r="F17" i="1"/>
  <c r="H17" i="1" s="1"/>
  <c r="F16" i="1"/>
  <c r="H16" i="1" s="1"/>
  <c r="H15" i="1"/>
  <c r="F15" i="1"/>
  <c r="G15" i="1" s="1"/>
  <c r="H14" i="1"/>
  <c r="G14" i="1"/>
  <c r="F14" i="1"/>
  <c r="F25" i="1" s="1"/>
  <c r="H25" i="1" s="1"/>
  <c r="E12" i="1"/>
  <c r="H10" i="1"/>
  <c r="G10" i="1"/>
  <c r="H9" i="1"/>
  <c r="G9" i="1"/>
  <c r="F8" i="1"/>
  <c r="F12" i="1" s="1"/>
  <c r="H12" i="1" s="1"/>
  <c r="G25" i="1" l="1"/>
  <c r="H61" i="1"/>
  <c r="G61" i="1"/>
  <c r="G8" i="1"/>
  <c r="G12" i="1" s="1"/>
  <c r="H8" i="1"/>
  <c r="G16" i="1"/>
  <c r="H20" i="1"/>
  <c r="G23" i="1"/>
  <c r="H29" i="1"/>
  <c r="H32" i="1"/>
  <c r="G34" i="1"/>
  <c r="H35" i="1"/>
  <c r="G53" i="1"/>
  <c r="H54" i="1"/>
  <c r="G56" i="1"/>
  <c r="H57" i="1"/>
  <c r="H67" i="1"/>
  <c r="G70" i="1"/>
  <c r="H122" i="1"/>
  <c r="F147" i="1"/>
  <c r="G22" i="1"/>
  <c r="G64" i="1"/>
  <c r="G69" i="1"/>
  <c r="F95" i="1"/>
  <c r="F154" i="1" s="1"/>
  <c r="F112" i="1"/>
  <c r="F143" i="1"/>
  <c r="H143" i="1" s="1"/>
  <c r="G145" i="1"/>
  <c r="G102" i="1"/>
  <c r="G29" i="1"/>
  <c r="H154" i="1" l="1"/>
  <c r="G154" i="1"/>
  <c r="H147" i="1"/>
  <c r="G147" i="1"/>
  <c r="H95" i="1"/>
  <c r="G95" i="1"/>
  <c r="H112" i="1"/>
  <c r="G112" i="1"/>
</calcChain>
</file>

<file path=xl/sharedStrings.xml><?xml version="1.0" encoding="utf-8"?>
<sst xmlns="http://schemas.openxmlformats.org/spreadsheetml/2006/main" count="294" uniqueCount="245">
  <si>
    <t>EXCMO. CABILDO INSULAR DE TENERIFE - PRESUPUESTO 2019</t>
  </si>
  <si>
    <t>RESUMEN DE INGRESOS POR CONCEPTOS Y CAPÍTULOS</t>
  </si>
  <si>
    <t>CONC.</t>
  </si>
  <si>
    <t>DENOMINACIÓN</t>
  </si>
  <si>
    <t>DIFERENCIAS</t>
  </si>
  <si>
    <t>1000000</t>
  </si>
  <si>
    <t>SOBRE LA RENTA DE LAS PERSONAS FíSICAS</t>
  </si>
  <si>
    <t>1710000</t>
  </si>
  <si>
    <t>OTROS REC. SOBRE IMPUESTOS DIR. DE OTROS ENTES LOCALES - IAE</t>
  </si>
  <si>
    <t>1710001</t>
  </si>
  <si>
    <t>CUOTAS NACIONALES Y PROVINCIALES IAE</t>
  </si>
  <si>
    <t>TOTAL CAPÍTULO I - IMPUESTOS DIRECTOS</t>
  </si>
  <si>
    <t>2200000</t>
  </si>
  <si>
    <t>SOBRE EL ALCOHOL Y BEBIDAS DERIVADAS</t>
  </si>
  <si>
    <t>2200100</t>
  </si>
  <si>
    <t>SOBRE CERVEZA</t>
  </si>
  <si>
    <t>2200500</t>
  </si>
  <si>
    <t>RECURSOS REF: IMPUESTOS ESPECIALES</t>
  </si>
  <si>
    <t>2200510</t>
  </si>
  <si>
    <t>RECURSOS REF: IMPTOS. ESPECIALES (FONDOS DE INVERSIONES)</t>
  </si>
  <si>
    <t>2200600</t>
  </si>
  <si>
    <t>SOBRE PRODUCTOS INTERMEDIOS</t>
  </si>
  <si>
    <t>2200900</t>
  </si>
  <si>
    <t>FA</t>
  </si>
  <si>
    <t>EXACCIÓN SOBRE LA GASOLINA</t>
  </si>
  <si>
    <t>2920000</t>
  </si>
  <si>
    <t>RECURSOS REF: AIEM (PART. ORDINARIA)</t>
  </si>
  <si>
    <t>2921000</t>
  </si>
  <si>
    <t>RECURSOS REF: AIEM (FONDO DE INVERSIONES)</t>
  </si>
  <si>
    <t>2930000</t>
  </si>
  <si>
    <t>RECURSOS REF: IGIC</t>
  </si>
  <si>
    <t>2931000</t>
  </si>
  <si>
    <t>RECURSOS REF: IGIC FONDO DE INVERSIONES</t>
  </si>
  <si>
    <t>TOTAL CAPÍTULO II - IMPUESTOS INDIRECTOS</t>
  </si>
  <si>
    <t>3030000</t>
  </si>
  <si>
    <t>TASAS POR SERVICIOS DEL P.I.R.S.</t>
  </si>
  <si>
    <t>3200000</t>
  </si>
  <si>
    <t>TASAS CAZA(COMPETENCIA TRANSFERIDA)</t>
  </si>
  <si>
    <t>3290001</t>
  </si>
  <si>
    <t>TASAS POR DERECHO A EXAMEN</t>
  </si>
  <si>
    <t>3290002</t>
  </si>
  <si>
    <r>
      <t>TASAS TRANSPORTES (</t>
    </r>
    <r>
      <rPr>
        <sz val="10"/>
        <rFont val="Arial"/>
        <family val="2"/>
      </rPr>
      <t>AUTORIZACIONES</t>
    </r>
    <r>
      <rPr>
        <sz val="10"/>
        <rFont val="Arial"/>
        <family val="2"/>
      </rPr>
      <t>)</t>
    </r>
  </si>
  <si>
    <t>3290003</t>
  </si>
  <si>
    <t>TASAS TRANSPORTES (TACÓGRAFO DIGITAL)</t>
  </si>
  <si>
    <t>3290004</t>
  </si>
  <si>
    <t>TASAS TRANSPORTES (CARNÉS BONIFICADOS)</t>
  </si>
  <si>
    <t>3290005</t>
  </si>
  <si>
    <t>TASAS TURISMO (COMPETENCIA TRANSFERIDA)</t>
  </si>
  <si>
    <t>3290006</t>
  </si>
  <si>
    <t>TASAS SERVICIOS PRESTADOS CASA DE LA MIEL</t>
  </si>
  <si>
    <t>3290007</t>
  </si>
  <si>
    <t>TASAS CENTRO INSEMINACIÓN GANADO CUNÍCOLA</t>
  </si>
  <si>
    <t>3290008</t>
  </si>
  <si>
    <t>TASAS CENTRO INSEMINACIÓN GANADO PORCINO</t>
  </si>
  <si>
    <t>3290009</t>
  </si>
  <si>
    <t>TASAS AUTORIZACIONES DEL PATRIMONIO CULTURAL</t>
  </si>
  <si>
    <t>3290010</t>
  </si>
  <si>
    <t>TASAS PLANIFICACIÓN TERRITORIAL (CÉDULAS, C.T. Y P.A.T.)</t>
  </si>
  <si>
    <t>3290011</t>
  </si>
  <si>
    <r>
      <t>TASAS FORMACIÓN CONDUCTORES (SERV.TRANSPORTES</t>
    </r>
    <r>
      <rPr>
        <sz val="10"/>
        <rFont val="Arial"/>
        <family val="2"/>
      </rPr>
      <t>)</t>
    </r>
  </si>
  <si>
    <t>3290012</t>
  </si>
  <si>
    <t>TASAS AUTORIZACIONES EN MATERIA DE CARRETERAS</t>
  </si>
  <si>
    <t>3380000</t>
  </si>
  <si>
    <t>COMPENSACIÓN TRIBUTOS POR TELEFÓNICA</t>
  </si>
  <si>
    <t>3390000</t>
  </si>
  <si>
    <t>OTRAS TASAS POR UTILIZACIÓN DEL DOMINIO P⁄BLICO</t>
  </si>
  <si>
    <t>TASA OCUPACIÓN POLÍGONO INDUSTRIAL PROC.E IND.RECICLADORAS</t>
  </si>
  <si>
    <t>3390002</t>
  </si>
  <si>
    <t>TASAS POR USO DEL ESTADIO HELIODORO RGUEZ LOPEZ</t>
  </si>
  <si>
    <t>3390003</t>
  </si>
  <si>
    <t>TASA USO CENTRO DE FORMACION PARA TRABAJOS EN ALTURA</t>
  </si>
  <si>
    <t>3420000</t>
  </si>
  <si>
    <t>PRECIOS PUBLICOS ORGANIZ. CURSOS, JORNADAS Y SEMINARIOS</t>
  </si>
  <si>
    <t>3420001</t>
  </si>
  <si>
    <t>P.PÚBL. ORGANIZ.CAMPAMENTOS, INTERCAMB.Y O.ACTIV.</t>
  </si>
  <si>
    <t>3600002</t>
  </si>
  <si>
    <t>VENTA DE ENERGÍA FOTOVOLTAICA</t>
  </si>
  <si>
    <t>3630000</t>
  </si>
  <si>
    <t>ECOEMBES RECOGIDA SELECTIVA (PLANTA D ENVASES)</t>
  </si>
  <si>
    <t>3630001</t>
  </si>
  <si>
    <t>ECOEMBES RECOGIDA EN MASA (PLAN DE ENVASES)</t>
  </si>
  <si>
    <t>3630002</t>
  </si>
  <si>
    <t>ECOVIDRIO</t>
  </si>
  <si>
    <t>3919000</t>
  </si>
  <si>
    <t>SANCIONES EN MATERIA DE TRANSPORTES</t>
  </si>
  <si>
    <t>3919001</t>
  </si>
  <si>
    <t>MULTAS Y SANCIONES EN MATERIA DE CAZA</t>
  </si>
  <si>
    <t>3919004</t>
  </si>
  <si>
    <t>SANCIONES METROPOLITANO</t>
  </si>
  <si>
    <t>3990700</t>
  </si>
  <si>
    <t>SERVICIO TRATAMIENTO Y ELIMINACION DE SANDACH</t>
  </si>
  <si>
    <t>SANCIONES EN RECURSOS REF</t>
  </si>
  <si>
    <t>RECARGO APREMIO EN RECURSOS REF</t>
  </si>
  <si>
    <t>INTERESES DE DEMORA RECURSOS REF</t>
  </si>
  <si>
    <t>3990800</t>
  </si>
  <si>
    <t>GESTION DE RESIDUOS DE APARATOS ELECTRICOS (FUND. RECICLA)</t>
  </si>
  <si>
    <t>TOTAL CAPÍTULO III - TASAS Y OTROS INGRESOS</t>
  </si>
  <si>
    <t>4201000</t>
  </si>
  <si>
    <t>PARTICIPACION TRIBUTOS DEL ESTADO (FIN.INCOND.)</t>
  </si>
  <si>
    <t>4201001</t>
  </si>
  <si>
    <t>PARTICIPACION TRIBUTOS DEL ESTADO (FIN. SANITARIA)</t>
  </si>
  <si>
    <t>4209062</t>
  </si>
  <si>
    <t>F.A.</t>
  </si>
  <si>
    <t>DEL ESTADO PARA PROYECTO EMPLEARTE</t>
  </si>
  <si>
    <t>4230000</t>
  </si>
  <si>
    <t>INGRESOS PROCEDENTES DE LAS QUINIELAS</t>
  </si>
  <si>
    <t>4500120</t>
  </si>
  <si>
    <t>COMPENSACIÓN SUPRESIÓN DEL IGTE</t>
  </si>
  <si>
    <t>4500121</t>
  </si>
  <si>
    <t>TRANSF. DE COMPETENCIAS</t>
  </si>
  <si>
    <t>4500122</t>
  </si>
  <si>
    <t>TRANSF. DELEG. PARQUE NAC. TEIDE</t>
  </si>
  <si>
    <t>4500123</t>
  </si>
  <si>
    <t>TRANSF. DELEGACIONES DISCAPACITADOS Y TERCERA EDAD</t>
  </si>
  <si>
    <t>4500124</t>
  </si>
  <si>
    <t>COMPENSACIÓN POR MODIFICACIONES NORMATIVAS RECURSOS REF</t>
  </si>
  <si>
    <t>4506059</t>
  </si>
  <si>
    <t>DE LA C.A. CONTRATO PROGRAMA TRANSPORTES</t>
  </si>
  <si>
    <t>4506067</t>
  </si>
  <si>
    <t>DE LA C.A. PARA PROYECTOS FONDO DE DLLO CANARIAS (FDCAN)</t>
  </si>
  <si>
    <t>4506070</t>
  </si>
  <si>
    <t>DE LA CAC PARA EL BONO RESIDENTE</t>
  </si>
  <si>
    <t>4508069</t>
  </si>
  <si>
    <t>DE LA C.A. PARA PROY. WHY TENERIFE</t>
  </si>
  <si>
    <t>4508071</t>
  </si>
  <si>
    <t>DE LA C.A. PARA ATENCION A LA DEPENDENCIA</t>
  </si>
  <si>
    <t>4508073</t>
  </si>
  <si>
    <t>DE LA C.A. PARA CENTRO MENORES EN CONFLICTO CANGO</t>
  </si>
  <si>
    <t>4515103</t>
  </si>
  <si>
    <t>DEL SCS PARA EL PLAN INSULAR DE DROGODEPENDENCIA</t>
  </si>
  <si>
    <t>4515201</t>
  </si>
  <si>
    <t>DEL SCE PARA PRODAE (PROY. CONSOLÍDATE)</t>
  </si>
  <si>
    <t>4515206</t>
  </si>
  <si>
    <t>DELSCE PARA PRODAE (PROYECTO ALTERNATIVA EMPRENDE)</t>
  </si>
  <si>
    <t>4515207</t>
  </si>
  <si>
    <t>DEL SCE PARA EL TFE POR EL EMPLEO</t>
  </si>
  <si>
    <t>4515500</t>
  </si>
  <si>
    <t>DEL INST. CANARIO DE IGUALDAD PARA LA RED VIOLENCIA DE GÉNER</t>
  </si>
  <si>
    <t>4535001</t>
  </si>
  <si>
    <t xml:space="preserve">DE LA ULL TRANSPORTE DISCRECIONAL ESTUDIANTES UNIVERSITARIO </t>
  </si>
  <si>
    <t>4620001</t>
  </si>
  <si>
    <t>DE AYTO STA CRUZ PARA GTOS FUNCIONAMIENTO BIBLIOTECA EN TEA</t>
  </si>
  <si>
    <t>4625000</t>
  </si>
  <si>
    <t>DE AYTOS.PARA LINEAS INTERURBANAS EN LA OROTAVA</t>
  </si>
  <si>
    <t>4625005</t>
  </si>
  <si>
    <t>DE AYTOS. PARA LINEAS INTERURBANAS EN LOS REALEJOS</t>
  </si>
  <si>
    <t>4625007</t>
  </si>
  <si>
    <t>PARA LINEAS INTERURBANAS - AYTO. DE GUÍA</t>
  </si>
  <si>
    <t>4625008</t>
  </si>
  <si>
    <t>PARA LINEAS INTERURBANAS - AYTO. DE ARONA</t>
  </si>
  <si>
    <t>4625012</t>
  </si>
  <si>
    <t>DE AYTOS PARA MANTENIMIENTO SISTEMAS DE INFORMACION EUROCOP</t>
  </si>
  <si>
    <t>4915027</t>
  </si>
  <si>
    <t>DEL FEDER PARA ESTRATEGIA DUSI SUROESTE</t>
  </si>
  <si>
    <t>4915028</t>
  </si>
  <si>
    <t>DEL FEDER PROYECTO "BIOTRANSFER 2"</t>
  </si>
  <si>
    <t>4915029</t>
  </si>
  <si>
    <t>DEL FEDER PARA PROYECTO DIOMEDEA</t>
  </si>
  <si>
    <t>4915031</t>
  </si>
  <si>
    <t>DE LA UE PARA PROYECTO URBAN-WASTE</t>
  </si>
  <si>
    <t>TOTAL CAPÍTULO IV - TRANSFERENCIAS CORRIENTES</t>
  </si>
  <si>
    <t>INTERESES DE DEPOSITOS</t>
  </si>
  <si>
    <t>5370001</t>
  </si>
  <si>
    <t>DIV. DEL TELEFERICO PICO TEIDE</t>
  </si>
  <si>
    <t>5370003</t>
  </si>
  <si>
    <t>DIVIDENDOS LITOGRAFIA ROMERO</t>
  </si>
  <si>
    <t>5410100</t>
  </si>
  <si>
    <t>RENTAS DEL INMUEBLE CASINO DE SC DE TENERIFE</t>
  </si>
  <si>
    <t>RENTAS DEL HOTEL MENCEY</t>
  </si>
  <si>
    <t xml:space="preserve">RENTAS DEL INMUEBLE DARSENA A ISLATUNA </t>
  </si>
  <si>
    <t>RENTAS DE OTROS INMUEBLES</t>
  </si>
  <si>
    <t>5410600</t>
  </si>
  <si>
    <t>RENTAS DEL MATADERO DE AVES</t>
  </si>
  <si>
    <t>5410700</t>
  </si>
  <si>
    <t>RENTAS SALA DE DESPIECE</t>
  </si>
  <si>
    <t>5410800</t>
  </si>
  <si>
    <t>RENTAS NAVE INDUSTRIAL 17Q POLIGONO GÜIMAR</t>
  </si>
  <si>
    <t>RENTAS INSTALACIONES DE CULTESA</t>
  </si>
  <si>
    <t>CONCESION EXPLOTACION RESTAURANTE MIRADOR CRUZ HILDA</t>
  </si>
  <si>
    <t>CONCESIÓN SERVICIO RECOGIDA SELECTIVA VIDRIO(ECOVIDRIO)</t>
  </si>
  <si>
    <t>5990400</t>
  </si>
  <si>
    <t>OTROS ING. PATRIM. P.I. VALLE DE GUÍMAR</t>
  </si>
  <si>
    <t>TOTAL CAPÍTULO V - INGRESOS PATRIMONIALES</t>
  </si>
  <si>
    <t>7205007</t>
  </si>
  <si>
    <t>DEL ESTADO CONVENIO TRANSPORTE GUIADO</t>
  </si>
  <si>
    <t>7205009</t>
  </si>
  <si>
    <t>DEL ESTADO PARA TREN DEL NORTE Y SUR</t>
  </si>
  <si>
    <t>7506087</t>
  </si>
  <si>
    <t>7500251</t>
  </si>
  <si>
    <t>DE LA C.A. PARA II PLAN INFRAESTRUCTURA SOCIOSANITARIA</t>
  </si>
  <si>
    <t>7508062</t>
  </si>
  <si>
    <t>DE LA CA PARA EL PLAN DE COMPETITIVIDAD TURÍSTICA PARA CANAR</t>
  </si>
  <si>
    <t>7515101</t>
  </si>
  <si>
    <t>DEL S.C.S. PARA CAE SUR (LIQUIDACION)</t>
  </si>
  <si>
    <t>7625000</t>
  </si>
  <si>
    <t>DE AYTOS PLAN INSULAR COOP. (SECTOR CABILDO)</t>
  </si>
  <si>
    <t>7625002</t>
  </si>
  <si>
    <t>DE AYMTOS.PROGRAMA TENERIFE Y EL MAR</t>
  </si>
  <si>
    <t>7625007</t>
  </si>
  <si>
    <t>DE AYMTOS. PARA PLAN DE INSTALACIONES DEPORTIVAS</t>
  </si>
  <si>
    <t>7625020</t>
  </si>
  <si>
    <t>DE AYTOS PROG. INSULAR DE CASAS DE JUVENTUD</t>
  </si>
  <si>
    <t>7625022</t>
  </si>
  <si>
    <t>DEL AYTO.S/C PARA PLAZA ESPAÑA, ÁMBITO 2, FASE 1</t>
  </si>
  <si>
    <t>7625035</t>
  </si>
  <si>
    <t>DE AYUNTAMIENTOS PARA PLAN PISCINAS</t>
  </si>
  <si>
    <t>7625042</t>
  </si>
  <si>
    <t>DEL AYTO. ADEJE CONVENIO ESTRATEGIA MEJ. ESPACIO TURÍSTICO</t>
  </si>
  <si>
    <t>7625043</t>
  </si>
  <si>
    <t>DEL AYTO. STGO. TEIDE CONVENIO ESTRATEGIA MEJ. ESPACIO TUR.</t>
  </si>
  <si>
    <t>7625044</t>
  </si>
  <si>
    <t>DEL AYTO.ARONA CONVENIO ESTRATEGIA MEJ.ESPACIO TURÍSTICO</t>
  </si>
  <si>
    <t>7625049</t>
  </si>
  <si>
    <t>DEL AYTO. PUERTO CRUZ CONVENIO ESTRATEGIA MEJ. ESPACIO TURÍSTICO</t>
  </si>
  <si>
    <t>7625053</t>
  </si>
  <si>
    <t>DEL AYTO. ADEJE CONVENIO REGENERACIÓN ESPACIO TURÍSTICO</t>
  </si>
  <si>
    <t>7625054</t>
  </si>
  <si>
    <t>DEL AYTO. ARONA CONVENIO REGENERACIÓN ESPACIO TURÍSTICO</t>
  </si>
  <si>
    <t>7625055</t>
  </si>
  <si>
    <t>DEL AYTO. STGO. TEIDE CONVENIO REGENERACIÓN ESPACIO TURÍSTICO</t>
  </si>
  <si>
    <t>7625066</t>
  </si>
  <si>
    <t>DEL AYTO. ARAFO PARA REHABILITACIÓN POLIDEPORTIVO MUNICIPAL</t>
  </si>
  <si>
    <t>7625070</t>
  </si>
  <si>
    <t>DEL AYTO. DE SANTA ÚRSULA PARA EL CINE TEATRO MUNICIPAL</t>
  </si>
  <si>
    <t>7625073</t>
  </si>
  <si>
    <t>AYTO. EL ROSARIO PARA OBRAS DE MEJORA DEL P.I. LA CAMPANA</t>
  </si>
  <si>
    <t>7625074</t>
  </si>
  <si>
    <t>DE AYUNTAMIENTOS PARA EL PIDAL</t>
  </si>
  <si>
    <t>7675001</t>
  </si>
  <si>
    <t>DEL CONSORCIO PUERTO CRUZ PARA REGENERACIÓN ESPACIO TURÍSTICO</t>
  </si>
  <si>
    <t>7705002</t>
  </si>
  <si>
    <t>DE ASHOTEL PARA REGENERACIÓN ESPACIO TURÍSTICO</t>
  </si>
  <si>
    <t>7915015</t>
  </si>
  <si>
    <t>DEL FEDER PARA ESTRATEGIA DUSI</t>
  </si>
  <si>
    <t>7915017</t>
  </si>
  <si>
    <t>7945001</t>
  </si>
  <si>
    <t>DEL FEADER PARA PROGRAMA DE DESARROLLO RURAL</t>
  </si>
  <si>
    <t>TOTAL CAPÍTULO VII - TRANSFERENCIAS DE CAPITAL</t>
  </si>
  <si>
    <t>8300000</t>
  </si>
  <si>
    <t>REINTEGRO DE ANTICIPOS AL PERSONAL</t>
  </si>
  <si>
    <t>TOTAL CAPÍTULO VIII - ACTIVOS FINANCIEROS</t>
  </si>
  <si>
    <t>9130000</t>
  </si>
  <si>
    <t>PRÉSTAMOS RECIBIDOS A L/P ENTIDADES DE CRÉDITO</t>
  </si>
  <si>
    <t>TOTAL CAPÍTULO IX - PASIVOS FINANCIEROS</t>
  </si>
  <si>
    <t>TOTAL PRESUPUESTO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</si>
</sst>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0.0%"/>
    <numFmt numFmtId="165" formatCode="_-* #,##0.00\ [$€]_-;\-* #,##0.00\ [$€]_-;_-* &quot;-&quot;??\ [$€]_-;_-@_-"/>
    <numFmt numFmtId="166" formatCode="_-* #,##0\ _P_t_s_-;\-* #,##0\ _P_t_s_-;_-* &quot;-&quot;\ _P_t_s_-;_-@_-"/>
    <numFmt numFmtId="167" formatCode="_-* #,##0.00\ _P_t_s_-;\-* #,##0.00\ _P_t_s_-;_-* &quot;-&quot;??\ _P_t_s_-;_-@_-"/>
    <numFmt numFmtId="168" formatCode="_-* #,##0\ &quot;Pts&quot;_-;\-* #,##0\ &quot;Pts&quot;_-;_-* &quot;-&quot;\ &quot;Pts&quot;_-;_-@_-"/>
    <numFmt numFmtId="169" formatCode="_-* #,##0.00\ &quot;Pts&quot;_-;\-* #,##0.00\ &quot;Pts&quot;_-;_-* &quot;-&quot;??\ &quot;Pts&quot;_-;_-@_-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10"/>
      <name val="Tahoma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</fonts>
  <fills count="4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4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0" borderId="12" applyNumberFormat="0" applyFill="0" applyAlignment="0" applyProtection="0"/>
    <xf numFmtId="165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" fontId="18" fillId="21" borderId="13" applyNumberFormat="0" applyProtection="0">
      <alignment vertical="center"/>
    </xf>
    <xf numFmtId="4" fontId="19" fillId="22" borderId="13" applyNumberFormat="0" applyProtection="0">
      <alignment vertical="center"/>
    </xf>
    <xf numFmtId="4" fontId="18" fillId="22" borderId="13" applyNumberFormat="0" applyProtection="0">
      <alignment horizontal="left" vertical="center" indent="1"/>
    </xf>
    <xf numFmtId="0" fontId="20" fillId="21" borderId="14" applyNumberFormat="0" applyProtection="0">
      <alignment horizontal="left" vertical="top" indent="1"/>
    </xf>
    <xf numFmtId="4" fontId="18" fillId="23" borderId="13" applyNumberFormat="0" applyProtection="0">
      <alignment horizontal="left" vertical="center" indent="1"/>
    </xf>
    <xf numFmtId="4" fontId="18" fillId="24" borderId="13" applyNumberFormat="0" applyProtection="0">
      <alignment horizontal="right" vertical="center"/>
    </xf>
    <xf numFmtId="4" fontId="18" fillId="25" borderId="13" applyNumberFormat="0" applyProtection="0">
      <alignment horizontal="right" vertical="center"/>
    </xf>
    <xf numFmtId="4" fontId="18" fillId="26" borderId="15" applyNumberFormat="0" applyProtection="0">
      <alignment horizontal="right" vertical="center"/>
    </xf>
    <xf numFmtId="4" fontId="18" fillId="27" borderId="13" applyNumberFormat="0" applyProtection="0">
      <alignment horizontal="right" vertical="center"/>
    </xf>
    <xf numFmtId="4" fontId="18" fillId="28" borderId="13" applyNumberFormat="0" applyProtection="0">
      <alignment horizontal="right" vertical="center"/>
    </xf>
    <xf numFmtId="4" fontId="18" fillId="29" borderId="13" applyNumberFormat="0" applyProtection="0">
      <alignment horizontal="right" vertical="center"/>
    </xf>
    <xf numFmtId="4" fontId="18" fillId="30" borderId="13" applyNumberFormat="0" applyProtection="0">
      <alignment horizontal="right" vertical="center"/>
    </xf>
    <xf numFmtId="4" fontId="18" fillId="31" borderId="13" applyNumberFormat="0" applyProtection="0">
      <alignment horizontal="right" vertical="center"/>
    </xf>
    <xf numFmtId="4" fontId="18" fillId="32" borderId="13" applyNumberFormat="0" applyProtection="0">
      <alignment horizontal="right" vertical="center"/>
    </xf>
    <xf numFmtId="4" fontId="18" fillId="33" borderId="15" applyNumberFormat="0" applyProtection="0">
      <alignment horizontal="left" vertical="center" indent="1"/>
    </xf>
    <xf numFmtId="4" fontId="2" fillId="34" borderId="15" applyNumberFormat="0" applyProtection="0">
      <alignment horizontal="left" vertical="center" indent="1"/>
    </xf>
    <xf numFmtId="4" fontId="2" fillId="34" borderId="15" applyNumberFormat="0" applyProtection="0">
      <alignment horizontal="left" vertical="center" indent="1"/>
    </xf>
    <xf numFmtId="4" fontId="18" fillId="35" borderId="13" applyNumberFormat="0" applyProtection="0">
      <alignment horizontal="right" vertical="center"/>
    </xf>
    <xf numFmtId="4" fontId="18" fillId="36" borderId="15" applyNumberFormat="0" applyProtection="0">
      <alignment horizontal="left" vertical="center" indent="1"/>
    </xf>
    <xf numFmtId="4" fontId="18" fillId="35" borderId="15" applyNumberFormat="0" applyProtection="0">
      <alignment horizontal="left" vertical="center" indent="1"/>
    </xf>
    <xf numFmtId="0" fontId="18" fillId="37" borderId="13" applyNumberFormat="0" applyProtection="0">
      <alignment horizontal="left" vertical="center" indent="1"/>
    </xf>
    <xf numFmtId="0" fontId="18" fillId="34" borderId="14" applyNumberFormat="0" applyProtection="0">
      <alignment horizontal="left" vertical="top" indent="1"/>
    </xf>
    <xf numFmtId="0" fontId="18" fillId="38" borderId="13" applyNumberFormat="0" applyProtection="0">
      <alignment horizontal="left" vertical="center" indent="1"/>
    </xf>
    <xf numFmtId="0" fontId="18" fillId="35" borderId="14" applyNumberFormat="0" applyProtection="0">
      <alignment horizontal="left" vertical="top" indent="1"/>
    </xf>
    <xf numFmtId="0" fontId="18" fillId="39" borderId="13" applyNumberFormat="0" applyProtection="0">
      <alignment horizontal="left" vertical="center" indent="1"/>
    </xf>
    <xf numFmtId="0" fontId="18" fillId="39" borderId="14" applyNumberFormat="0" applyProtection="0">
      <alignment horizontal="left" vertical="top" indent="1"/>
    </xf>
    <xf numFmtId="0" fontId="18" fillId="36" borderId="13" applyNumberFormat="0" applyProtection="0">
      <alignment horizontal="left" vertical="center" indent="1"/>
    </xf>
    <xf numFmtId="0" fontId="18" fillId="36" borderId="14" applyNumberFormat="0" applyProtection="0">
      <alignment horizontal="left" vertical="top" indent="1"/>
    </xf>
    <xf numFmtId="0" fontId="18" fillId="40" borderId="16" applyNumberFormat="0">
      <protection locked="0"/>
    </xf>
    <xf numFmtId="0" fontId="21" fillId="34" borderId="17" applyBorder="0"/>
    <xf numFmtId="4" fontId="22" fillId="41" borderId="14" applyNumberFormat="0" applyProtection="0">
      <alignment vertical="center"/>
    </xf>
    <xf numFmtId="4" fontId="19" fillId="42" borderId="18" applyNumberFormat="0" applyProtection="0">
      <alignment vertical="center"/>
    </xf>
    <xf numFmtId="4" fontId="22" fillId="37" borderId="14" applyNumberFormat="0" applyProtection="0">
      <alignment horizontal="left" vertical="center" indent="1"/>
    </xf>
    <xf numFmtId="0" fontId="22" fillId="41" borderId="14" applyNumberFormat="0" applyProtection="0">
      <alignment horizontal="left" vertical="top" indent="1"/>
    </xf>
    <xf numFmtId="4" fontId="18" fillId="0" borderId="13" applyNumberFormat="0" applyProtection="0">
      <alignment horizontal="right" vertical="center"/>
    </xf>
    <xf numFmtId="4" fontId="19" fillId="43" borderId="13" applyNumberFormat="0" applyProtection="0">
      <alignment horizontal="right" vertical="center"/>
    </xf>
    <xf numFmtId="4" fontId="18" fillId="23" borderId="13" applyNumberFormat="0" applyProtection="0">
      <alignment horizontal="left" vertical="center" indent="1"/>
    </xf>
    <xf numFmtId="0" fontId="22" fillId="35" borderId="14" applyNumberFormat="0" applyProtection="0">
      <alignment horizontal="left" vertical="top" indent="1"/>
    </xf>
    <xf numFmtId="4" fontId="23" fillId="44" borderId="15" applyNumberFormat="0" applyProtection="0">
      <alignment horizontal="left" vertical="center" indent="1"/>
    </xf>
    <xf numFmtId="0" fontId="18" fillId="45" borderId="18"/>
    <xf numFmtId="4" fontId="24" fillId="40" borderId="13" applyNumberFormat="0" applyProtection="0">
      <alignment horizontal="right" vertical="center"/>
    </xf>
    <xf numFmtId="0" fontId="25" fillId="0" borderId="0" applyNumberFormat="0" applyFill="0" applyBorder="0" applyAlignment="0" applyProtection="0"/>
  </cellStyleXfs>
  <cellXfs count="112">
    <xf numFmtId="0" fontId="0" fillId="0" borderId="0" xfId="0"/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4" fontId="5" fillId="0" borderId="7" xfId="1" applyNumberFormat="1" applyFont="1" applyFill="1" applyBorder="1" applyAlignment="1">
      <alignment vertical="center"/>
    </xf>
    <xf numFmtId="3" fontId="4" fillId="0" borderId="7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vertical="center"/>
    </xf>
    <xf numFmtId="3" fontId="4" fillId="2" borderId="2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" fontId="6" fillId="2" borderId="0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" fontId="5" fillId="2" borderId="10" xfId="1" applyNumberFormat="1" applyFont="1" applyFill="1" applyBorder="1" applyAlignment="1">
      <alignment vertical="center"/>
    </xf>
    <xf numFmtId="3" fontId="4" fillId="2" borderId="10" xfId="1" applyNumberFormat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4" fontId="8" fillId="0" borderId="0" xfId="1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horizontal="center" vertical="center"/>
    </xf>
    <xf numFmtId="164" fontId="7" fillId="0" borderId="5" xfId="1" applyNumberFormat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/>
    </xf>
    <xf numFmtId="0" fontId="2" fillId="0" borderId="0" xfId="1" applyBorder="1"/>
    <xf numFmtId="0" fontId="2" fillId="0" borderId="0" xfId="1" applyFont="1" applyBorder="1"/>
    <xf numFmtId="4" fontId="9" fillId="0" borderId="0" xfId="1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164" fontId="7" fillId="0" borderId="5" xfId="1" quotePrefix="1" applyNumberFormat="1" applyFont="1" applyFill="1" applyBorder="1" applyAlignment="1">
      <alignment horizontal="center" vertical="center"/>
    </xf>
    <xf numFmtId="4" fontId="0" fillId="0" borderId="0" xfId="0" applyNumberFormat="1"/>
    <xf numFmtId="49" fontId="7" fillId="0" borderId="0" xfId="1" applyNumberFormat="1" applyFont="1" applyFill="1" applyBorder="1" applyAlignment="1">
      <alignment horizontal="center" vertical="center"/>
    </xf>
    <xf numFmtId="0" fontId="2" fillId="0" borderId="0" xfId="1"/>
    <xf numFmtId="4" fontId="2" fillId="0" borderId="0" xfId="1" applyNumberFormat="1"/>
    <xf numFmtId="49" fontId="4" fillId="0" borderId="0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164" fontId="4" fillId="0" borderId="5" xfId="1" quotePrefix="1" applyNumberFormat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vertical="center"/>
    </xf>
    <xf numFmtId="164" fontId="4" fillId="0" borderId="5" xfId="1" applyNumberFormat="1" applyFont="1" applyFill="1" applyBorder="1" applyAlignment="1">
      <alignment horizontal="center" vertical="center"/>
    </xf>
    <xf numFmtId="3" fontId="0" fillId="0" borderId="0" xfId="0" applyNumberFormat="1"/>
    <xf numFmtId="10" fontId="0" fillId="0" borderId="0" xfId="0" applyNumberFormat="1"/>
    <xf numFmtId="0" fontId="10" fillId="0" borderId="0" xfId="1" applyFont="1" applyBorder="1"/>
    <xf numFmtId="49" fontId="7" fillId="0" borderId="0" xfId="1" applyNumberFormat="1" applyFont="1" applyFill="1" applyBorder="1" applyAlignment="1">
      <alignment vertical="center"/>
    </xf>
    <xf numFmtId="0" fontId="2" fillId="0" borderId="0" xfId="1" applyFont="1" applyFill="1" applyBorder="1"/>
    <xf numFmtId="0" fontId="2" fillId="0" borderId="0" xfId="1" applyFill="1" applyBorder="1"/>
    <xf numFmtId="4" fontId="0" fillId="0" borderId="0" xfId="0" applyNumberFormat="1" applyBorder="1"/>
    <xf numFmtId="49" fontId="9" fillId="0" borderId="4" xfId="1" applyNumberFormat="1" applyFont="1" applyFill="1" applyBorder="1" applyAlignment="1">
      <alignment horizontal="center" vertical="center"/>
    </xf>
    <xf numFmtId="0" fontId="11" fillId="0" borderId="0" xfId="1" applyFont="1" applyBorder="1"/>
    <xf numFmtId="0" fontId="11" fillId="0" borderId="0" xfId="0" applyFont="1"/>
    <xf numFmtId="0" fontId="2" fillId="0" borderId="0" xfId="0" applyFont="1" applyFill="1"/>
    <xf numFmtId="0" fontId="0" fillId="0" borderId="0" xfId="0" applyBorder="1"/>
    <xf numFmtId="0" fontId="10" fillId="0" borderId="0" xfId="0" applyFont="1"/>
    <xf numFmtId="0" fontId="10" fillId="0" borderId="0" xfId="0" applyFont="1" applyBorder="1"/>
    <xf numFmtId="49" fontId="9" fillId="0" borderId="0" xfId="1" applyNumberFormat="1" applyFont="1" applyFill="1" applyBorder="1" applyAlignment="1">
      <alignment horizontal="center" vertical="center"/>
    </xf>
    <xf numFmtId="49" fontId="4" fillId="0" borderId="4" xfId="1" applyNumberFormat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vertical="center"/>
    </xf>
    <xf numFmtId="164" fontId="4" fillId="0" borderId="5" xfId="2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1" applyFont="1" applyBorder="1"/>
    <xf numFmtId="0" fontId="0" fillId="0" borderId="0" xfId="1" applyFont="1" applyFill="1" applyBorder="1"/>
    <xf numFmtId="4" fontId="2" fillId="0" borderId="0" xfId="0" applyNumberFormat="1" applyFont="1" applyFill="1"/>
    <xf numFmtId="49" fontId="9" fillId="0" borderId="0" xfId="1" applyNumberFormat="1" applyFont="1" applyFill="1" applyBorder="1" applyAlignment="1">
      <alignment vertical="center"/>
    </xf>
    <xf numFmtId="49" fontId="8" fillId="0" borderId="4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vertical="center"/>
    </xf>
    <xf numFmtId="4" fontId="11" fillId="0" borderId="0" xfId="0" applyNumberFormat="1" applyFont="1" applyFill="1"/>
    <xf numFmtId="0" fontId="11" fillId="0" borderId="0" xfId="0" applyFont="1" applyFill="1"/>
    <xf numFmtId="0" fontId="10" fillId="0" borderId="0" xfId="1" applyFont="1" applyFill="1" applyBorder="1"/>
    <xf numFmtId="0" fontId="2" fillId="0" borderId="0" xfId="1" applyFont="1"/>
    <xf numFmtId="0" fontId="0" fillId="0" borderId="0" xfId="1" applyFont="1"/>
    <xf numFmtId="4" fontId="2" fillId="0" borderId="0" xfId="1" applyNumberFormat="1" applyBorder="1"/>
    <xf numFmtId="4" fontId="2" fillId="0" borderId="0" xfId="1" applyNumberFormat="1" applyFont="1"/>
    <xf numFmtId="49" fontId="9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/>
    <xf numFmtId="4" fontId="7" fillId="0" borderId="0" xfId="1" applyNumberFormat="1" applyFont="1" applyFill="1" applyBorder="1" applyAlignment="1">
      <alignment vertical="center"/>
    </xf>
    <xf numFmtId="0" fontId="2" fillId="0" borderId="0" xfId="1" applyFont="1" applyFill="1"/>
    <xf numFmtId="0" fontId="0" fillId="0" borderId="0" xfId="0" applyFill="1" applyBorder="1"/>
    <xf numFmtId="0" fontId="0" fillId="0" borderId="0" xfId="1" applyFont="1" applyFill="1"/>
    <xf numFmtId="44" fontId="0" fillId="0" borderId="0" xfId="0" applyNumberFormat="1"/>
    <xf numFmtId="49" fontId="4" fillId="0" borderId="6" xfId="1" applyNumberFormat="1" applyFont="1" applyFill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center" vertical="center"/>
    </xf>
    <xf numFmtId="49" fontId="4" fillId="0" borderId="7" xfId="1" applyNumberFormat="1" applyFont="1" applyFill="1" applyBorder="1" applyAlignment="1">
      <alignment vertical="center"/>
    </xf>
    <xf numFmtId="3" fontId="4" fillId="0" borderId="7" xfId="1" applyNumberFormat="1" applyFont="1" applyFill="1" applyBorder="1" applyAlignment="1">
      <alignment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vertical="center"/>
    </xf>
    <xf numFmtId="3" fontId="4" fillId="2" borderId="2" xfId="1" applyNumberFormat="1" applyFont="1" applyFill="1" applyBorder="1" applyAlignment="1">
      <alignment vertical="center"/>
    </xf>
    <xf numFmtId="49" fontId="3" fillId="2" borderId="4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4" fontId="12" fillId="2" borderId="0" xfId="1" applyNumberFormat="1" applyFont="1" applyFill="1" applyBorder="1" applyAlignment="1">
      <alignment vertical="center"/>
    </xf>
    <xf numFmtId="3" fontId="3" fillId="2" borderId="0" xfId="1" applyNumberFormat="1" applyFont="1" applyFill="1" applyBorder="1" applyAlignment="1">
      <alignment vertical="center"/>
    </xf>
    <xf numFmtId="164" fontId="3" fillId="2" borderId="5" xfId="2" applyNumberFormat="1" applyFont="1" applyFill="1" applyBorder="1" applyAlignment="1">
      <alignment horizontal="center" vertical="center"/>
    </xf>
    <xf numFmtId="49" fontId="7" fillId="2" borderId="6" xfId="1" applyNumberFormat="1" applyFont="1" applyFill="1" applyBorder="1" applyAlignment="1">
      <alignment horizontal="center" vertical="center"/>
    </xf>
    <xf numFmtId="49" fontId="4" fillId="2" borderId="7" xfId="1" applyNumberFormat="1" applyFont="1" applyFill="1" applyBorder="1" applyAlignment="1">
      <alignment horizontal="left" vertical="center"/>
    </xf>
    <xf numFmtId="0" fontId="7" fillId="2" borderId="7" xfId="1" applyFont="1" applyFill="1" applyBorder="1" applyAlignment="1">
      <alignment vertical="center"/>
    </xf>
    <xf numFmtId="4" fontId="8" fillId="2" borderId="7" xfId="1" applyNumberFormat="1" applyFont="1" applyFill="1" applyBorder="1" applyAlignment="1">
      <alignment vertical="center"/>
    </xf>
    <xf numFmtId="3" fontId="7" fillId="2" borderId="7" xfId="1" applyNumberFormat="1" applyFont="1" applyFill="1" applyBorder="1" applyAlignment="1">
      <alignment vertical="center"/>
    </xf>
    <xf numFmtId="164" fontId="7" fillId="2" borderId="8" xfId="1" applyNumberFormat="1" applyFont="1" applyFill="1" applyBorder="1" applyAlignment="1">
      <alignment horizontal="center" vertical="center"/>
    </xf>
    <xf numFmtId="164" fontId="0" fillId="0" borderId="0" xfId="0" applyNumberFormat="1"/>
    <xf numFmtId="3" fontId="11" fillId="0" borderId="0" xfId="0" applyNumberFormat="1" applyFont="1"/>
    <xf numFmtId="4" fontId="11" fillId="0" borderId="0" xfId="0" applyNumberFormat="1" applyFont="1"/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</cellXfs>
  <cellStyles count="80">
    <cellStyle name="Accent1 - 20%" xfId="3"/>
    <cellStyle name="Accent1 - 40%" xfId="4"/>
    <cellStyle name="Accent1 - 60%" xfId="5"/>
    <cellStyle name="Accent2 - 20%" xfId="6"/>
    <cellStyle name="Accent2 - 40%" xfId="7"/>
    <cellStyle name="Accent2 - 60%" xfId="8"/>
    <cellStyle name="Accent3 - 20%" xfId="9"/>
    <cellStyle name="Accent3 - 40%" xfId="10"/>
    <cellStyle name="Accent3 - 60%" xfId="11"/>
    <cellStyle name="Accent4 - 20%" xfId="12"/>
    <cellStyle name="Accent4 - 40%" xfId="13"/>
    <cellStyle name="Accent4 - 60%" xfId="14"/>
    <cellStyle name="Accent5 - 20%" xfId="15"/>
    <cellStyle name="Accent5 - 40%" xfId="16"/>
    <cellStyle name="Accent5 - 60%" xfId="17"/>
    <cellStyle name="Accent6 - 20%" xfId="18"/>
    <cellStyle name="Accent6 - 40%" xfId="19"/>
    <cellStyle name="Accent6 - 60%" xfId="20"/>
    <cellStyle name="Emphasis 1" xfId="21"/>
    <cellStyle name="Emphasis 2" xfId="22"/>
    <cellStyle name="Emphasis 3" xfId="23"/>
    <cellStyle name="Encabezado 1" xfId="24"/>
    <cellStyle name="Euro" xfId="25"/>
    <cellStyle name="Milliers [0]_~1157713" xfId="26"/>
    <cellStyle name="Milliers_~1157713" xfId="27"/>
    <cellStyle name="Monétaire [0]_~1157713" xfId="28"/>
    <cellStyle name="Monétaire_~1157713" xfId="29"/>
    <cellStyle name="Normal" xfId="0" builtinId="0"/>
    <cellStyle name="Normal 2" xfId="30"/>
    <cellStyle name="Normal 3" xfId="31"/>
    <cellStyle name="Normal 4" xfId="32"/>
    <cellStyle name="Normal 5" xfId="33"/>
    <cellStyle name="Normal 6" xfId="34"/>
    <cellStyle name="Normal 7" xfId="35"/>
    <cellStyle name="Normal 8" xfId="36"/>
    <cellStyle name="Normal_Presupuestos Ecit 2013  Escenario 2" xfId="1"/>
    <cellStyle name="Porcentual 2" xfId="37"/>
    <cellStyle name="Porcentual_Presupuestos Ecit 2013  Escenario 2" xfId="2"/>
    <cellStyle name="SAPBEXaggData" xfId="38"/>
    <cellStyle name="SAPBEXaggDataEmph" xfId="39"/>
    <cellStyle name="SAPBEXaggItem" xfId="40"/>
    <cellStyle name="SAPBEXaggItemX" xfId="41"/>
    <cellStyle name="SAPBEXchaText" xfId="42"/>
    <cellStyle name="SAPBEXexcBad7" xfId="43"/>
    <cellStyle name="SAPBEXexcBad8" xfId="44"/>
    <cellStyle name="SAPBEXexcBad9" xfId="45"/>
    <cellStyle name="SAPBEXexcCritical4" xfId="46"/>
    <cellStyle name="SAPBEXexcCritical5" xfId="47"/>
    <cellStyle name="SAPBEXexcCritical6" xfId="48"/>
    <cellStyle name="SAPBEXexcGood1" xfId="49"/>
    <cellStyle name="SAPBEXexcGood2" xfId="50"/>
    <cellStyle name="SAPBEXexcGood3" xfId="51"/>
    <cellStyle name="SAPBEXfilterDrill" xfId="52"/>
    <cellStyle name="SAPBEXfilterItem" xfId="53"/>
    <cellStyle name="SAPBEXfilterText" xfId="54"/>
    <cellStyle name="SAPBEXformats" xfId="55"/>
    <cellStyle name="SAPBEXheaderItem" xfId="56"/>
    <cellStyle name="SAPBEXheaderText" xfId="57"/>
    <cellStyle name="SAPBEXHLevel0" xfId="58"/>
    <cellStyle name="SAPBEXHLevel0X" xfId="59"/>
    <cellStyle name="SAPBEXHLevel1" xfId="60"/>
    <cellStyle name="SAPBEXHLevel1X" xfId="61"/>
    <cellStyle name="SAPBEXHLevel2" xfId="62"/>
    <cellStyle name="SAPBEXHLevel2X" xfId="63"/>
    <cellStyle name="SAPBEXHLevel3" xfId="64"/>
    <cellStyle name="SAPBEXHLevel3X" xfId="65"/>
    <cellStyle name="SAPBEXinputData" xfId="66"/>
    <cellStyle name="SAPBEXItemHeader" xfId="67"/>
    <cellStyle name="SAPBEXresData" xfId="68"/>
    <cellStyle name="SAPBEXresDataEmph" xfId="69"/>
    <cellStyle name="SAPBEXresItem" xfId="70"/>
    <cellStyle name="SAPBEXresItemX" xfId="71"/>
    <cellStyle name="SAPBEXstdData" xfId="72"/>
    <cellStyle name="SAPBEXstdDataEmph" xfId="73"/>
    <cellStyle name="SAPBEXstdItem" xfId="74"/>
    <cellStyle name="SAPBEXstdItemX" xfId="75"/>
    <cellStyle name="SAPBEXtitle" xfId="76"/>
    <cellStyle name="SAPBEXunassignedItem" xfId="77"/>
    <cellStyle name="SAPBEXundefined" xfId="78"/>
    <cellStyle name="Sheet Title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12dc1dns01\ARCHIVOS%20DE%20USUARIO\Informaci&#243;n%20seleccionada\GP\Ronda%203\Propuesta%20modelo%20fin.1\Propuesta%20modelo%20fin.1\BDATOS\CCAA\SIMULFIN\Fina2000\Trabajo\Excel\BDATOS\CCAA\impregio\IREG90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zones\Mis%20documentos\ING-REF\CARTA-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.EST\PRESUP-2004\EEPP%202004\Informe%20Cosme\Resumen%20cierre%202003%20eep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Datos99\CIFRAS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12dc1dns01\ARCHIVOS%20DE%20USUARIO\Informaci&#243;n%20seleccionada\GP\Ronda%203\Propuesta%20modelo%20fin.1\Propuesta%20modelo%20fin.1\BDATOS\CCAA\SIMULFIN\Fina2000\BDATOS\CCAA\SIMULFIN\Feb_98\E5G797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URRO\JUN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U.EST\PRESUP-2003\EEPP%202003\Gesti&#243;n\Anexo2%202002\Anexo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zones\SAPresupuestos\IsabelG\PRESUPUESTOS%20iniciales\2019\Balanc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  <sheetName val="REGIONALIZACION ESTIMADA 1.990"/>
      <sheetName val="REGIONALIZACION ESTIMADA 1.991"/>
      <sheetName val="REGIONALIZACION ESTIMADA 1.992"/>
      <sheetName val="REGIONALIZACION ESTIMADA 1.993"/>
      <sheetName val="REGIONALIZACION ESTIMADA 1.994"/>
      <sheetName val="RESUMEN 1.990-1.994"/>
      <sheetName val="REGIONALIZACION EST. IVA 90-99"/>
      <sheetName val="IRPF 1986-1993 REGIONALIZADO"/>
      <sheetName val="IMP. DET. MEDIOS TTE. 1.993-94"/>
      <sheetName val="CARATULAS"/>
      <sheetName val="1-1-1999"/>
      <sheetName val="1-1-2000"/>
      <sheetName val="1-1-2001"/>
      <sheetName val="1-1-2002"/>
      <sheetName val="1-1-2003"/>
      <sheetName val="1-1-2004"/>
      <sheetName val="1-1-2005"/>
      <sheetName val="Nacionalidades 1999"/>
      <sheetName val="Nacionalidades 2000"/>
      <sheetName val="Nacionalidades 2001"/>
      <sheetName val="Nacionalidades 2002"/>
      <sheetName val="Nacionalidades 2003"/>
      <sheetName val="Nacionalidades 2004"/>
      <sheetName val="censo91-01, padrón 96-05"/>
      <sheetName val="Avance Padrón 1 de enero 2006 T"/>
      <sheetName val="Nacionalidades 2005"/>
      <sheetName val="1-1-2006"/>
      <sheetName val="Nacionalidades 2006"/>
      <sheetName val=" Avance Padrón 2006 "/>
      <sheetName val="Población extranjera "/>
      <sheetName val="P. extranjera recalculada"/>
      <sheetName val="Estim extranjeros ilegales 2003"/>
      <sheetName val="Estim extranjeros ilegales 2004"/>
      <sheetName val="Estim extranjeros ilegales 2005"/>
      <sheetName val="Estim extranjeros ilegales 2006"/>
      <sheetName val="Extran. residen.legalmente INE"/>
      <sheetName val="Extranjeros legales MTAS 05-06"/>
      <sheetName val="Extranjeros legales MTAS 03-04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 LAGUNA"/>
      <sheetName val="REPARTO 90-96"/>
      <sheetName val="89B"/>
      <sheetName val="Hoja2"/>
      <sheetName val="NUEVA"/>
      <sheetName val="COEF-90"/>
      <sheetName val="PDTES. 91"/>
      <sheetName val="MODELO 91 Y ANT."/>
      <sheetName val="MODELO 91 Y ANT. (2)"/>
      <sheetName val="MODELO 92 Y POST."/>
      <sheetName val="COEF. 98 PROV."/>
      <sheetName val="REPARTO 1998"/>
      <sheetName val="REPARTO INVERSO"/>
      <sheetName val="GRAN CANARIA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>
        <row r="42">
          <cell r="B42" t="str">
            <v>Ad</v>
          </cell>
        </row>
        <row r="43">
          <cell r="B43" t="str">
            <v>Ara</v>
          </cell>
        </row>
        <row r="44">
          <cell r="B44" t="str">
            <v>Ari</v>
          </cell>
        </row>
        <row r="45">
          <cell r="B45" t="str">
            <v>Ar</v>
          </cell>
        </row>
        <row r="46">
          <cell r="B46" t="str">
            <v>B</v>
          </cell>
        </row>
        <row r="47">
          <cell r="B47" t="str">
            <v>C</v>
          </cell>
        </row>
        <row r="48">
          <cell r="B48" t="str">
            <v>F</v>
          </cell>
        </row>
        <row r="49">
          <cell r="B49" t="str">
            <v>Gar</v>
          </cell>
        </row>
        <row r="50">
          <cell r="B50" t="str">
            <v>Gr</v>
          </cell>
        </row>
        <row r="51">
          <cell r="B51" t="str">
            <v>Gu</v>
          </cell>
        </row>
        <row r="52">
          <cell r="B52" t="str">
            <v>GI</v>
          </cell>
        </row>
        <row r="53">
          <cell r="B53" t="str">
            <v>Gü</v>
          </cell>
        </row>
        <row r="54">
          <cell r="B54" t="str">
            <v>I</v>
          </cell>
        </row>
        <row r="55">
          <cell r="B55" t="str">
            <v>LL</v>
          </cell>
        </row>
        <row r="56">
          <cell r="B56" t="str">
            <v>Mat</v>
          </cell>
        </row>
        <row r="57">
          <cell r="B57" t="str">
            <v>O</v>
          </cell>
        </row>
        <row r="58">
          <cell r="B58" t="str">
            <v>Pto</v>
          </cell>
        </row>
        <row r="59">
          <cell r="B59" t="str">
            <v>R</v>
          </cell>
        </row>
        <row r="60">
          <cell r="B60" t="str">
            <v>Ros</v>
          </cell>
        </row>
        <row r="61">
          <cell r="B61" t="str">
            <v>SJR</v>
          </cell>
        </row>
        <row r="62">
          <cell r="B62" t="str">
            <v>SM</v>
          </cell>
        </row>
        <row r="63">
          <cell r="B63" t="str">
            <v>SC</v>
          </cell>
        </row>
        <row r="64">
          <cell r="B64" t="str">
            <v>SU</v>
          </cell>
        </row>
        <row r="65">
          <cell r="B65" t="str">
            <v>ST</v>
          </cell>
        </row>
        <row r="66">
          <cell r="B66" t="str">
            <v>Sau</v>
          </cell>
        </row>
        <row r="67">
          <cell r="B67" t="str">
            <v>Si</v>
          </cell>
        </row>
        <row r="68">
          <cell r="B68" t="str">
            <v>T</v>
          </cell>
        </row>
        <row r="69">
          <cell r="B69" t="str">
            <v>Tan</v>
          </cell>
        </row>
        <row r="70">
          <cell r="B70" t="str">
            <v>Teg</v>
          </cell>
        </row>
        <row r="71">
          <cell r="B71" t="str">
            <v>Vic</v>
          </cell>
        </row>
        <row r="72">
          <cell r="B72" t="str">
            <v>Vil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-AGREG"/>
      <sheetName val="CTA EXPLOT -AGREG"/>
      <sheetName val="Balance"/>
      <sheetName val="Pérdidas y Ganancias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1,2,3"/>
      <sheetName val="CUA5"/>
      <sheetName val="CUA4"/>
      <sheetName val="CUA6"/>
      <sheetName val="CUA8 y G.2"/>
      <sheetName val="CUA9 Y G.3"/>
      <sheetName val="CUA10 y G.4"/>
      <sheetName val="CUA7"/>
      <sheetName val="CUA11 y G.6"/>
      <sheetName val="CUA12"/>
      <sheetName val="CUA13 y G.7-8"/>
      <sheetName val="CUA14 y G.9-10"/>
      <sheetName val="CUA15"/>
      <sheetName val="CUA16 y G.11"/>
      <sheetName val="GRAFICO X"/>
      <sheetName val="GRAFICO 1"/>
      <sheetName val="CC.AA"/>
    </sheetNames>
    <sheetDataSet>
      <sheetData sheetId="0" refreshError="1">
        <row r="5">
          <cell r="B5" t="str">
            <v>CUADRO    1</v>
          </cell>
        </row>
        <row r="6">
          <cell r="B6" t="str">
            <v>ESTRUCTURA     DE  LA  FUNCIÓN  SANIDAD  DEL  PRESUPUESTO  DEL  ESTADO  1999</v>
          </cell>
        </row>
        <row r="7">
          <cell r="B7" t="str">
            <v>DISTRIBUCIÓN  POR  SUBFUNCIONES  Y  PROGRAMAS</v>
          </cell>
        </row>
        <row r="8">
          <cell r="H8" t="str">
            <v xml:space="preserve">                 ( Miles  de  pesetas )</v>
          </cell>
        </row>
        <row r="11">
          <cell r="H11" t="str">
            <v xml:space="preserve">                 Año   1999</v>
          </cell>
        </row>
        <row r="12">
          <cell r="C12" t="str">
            <v xml:space="preserve">                                   Subfunciones</v>
          </cell>
        </row>
        <row r="13">
          <cell r="C13" t="str">
            <v xml:space="preserve">                       y  Programas  Presupuestarios</v>
          </cell>
        </row>
        <row r="14">
          <cell r="H14" t="str">
            <v>Importe</v>
          </cell>
          <cell r="I14" t="str">
            <v>%</v>
          </cell>
        </row>
        <row r="17">
          <cell r="B17" t="str">
            <v>4.1 -   FUNCION   SANIDAD</v>
          </cell>
        </row>
        <row r="19">
          <cell r="B19" t="str">
            <v xml:space="preserve">   4.1.1. -   Administración  General  de  Sanidad</v>
          </cell>
          <cell r="H19">
            <v>29555329</v>
          </cell>
          <cell r="I19">
            <v>0.71687088022129297</v>
          </cell>
        </row>
        <row r="21">
          <cell r="B21" t="str">
            <v xml:space="preserve">      4.1.1.A . </v>
          </cell>
          <cell r="C21" t="str">
            <v>Dirección  y  Servicios Generales  de  Sanidad  . . . . . . . . . . .</v>
          </cell>
          <cell r="H21">
            <v>28773207</v>
          </cell>
          <cell r="I21">
            <v>0.69790034240117804</v>
          </cell>
        </row>
        <row r="22">
          <cell r="B22" t="str">
            <v xml:space="preserve">      4.1.1.B . </v>
          </cell>
          <cell r="C22" t="str">
            <v xml:space="preserve">Formación  de  Salud  Pública  y  Administración  Sanitaria  . . </v>
          </cell>
          <cell r="H22">
            <v>782122</v>
          </cell>
          <cell r="I22">
            <v>1.8970537820114878E-2</v>
          </cell>
        </row>
        <row r="23">
          <cell r="I23">
            <v>0</v>
          </cell>
        </row>
        <row r="24">
          <cell r="B24" t="str">
            <v xml:space="preserve">   4.1.2. -   Hospitales, Servicios  Asistenciales y Centros de Salud</v>
          </cell>
          <cell r="H24">
            <v>4087579083</v>
          </cell>
          <cell r="I24">
            <v>99.154112382418589</v>
          </cell>
        </row>
        <row r="25">
          <cell r="I25">
            <v>0</v>
          </cell>
        </row>
        <row r="26">
          <cell r="B26" t="str">
            <v xml:space="preserve">      4.1.2.B .</v>
          </cell>
          <cell r="C26" t="str">
            <v>Asistencia Hospitalaria en las Fuerzas Armadas  . . . . . . . . . . .</v>
          </cell>
          <cell r="H26">
            <v>43445834</v>
          </cell>
          <cell r="I26">
            <v>1.0537880752918762</v>
          </cell>
        </row>
        <row r="27">
          <cell r="B27" t="str">
            <v xml:space="preserve">      4.1.2.H .</v>
          </cell>
          <cell r="C27" t="str">
            <v>Atención Primaria de Salud, INSALUD getión Directa   . . . . . . .</v>
          </cell>
          <cell r="H27">
            <v>561235435</v>
          </cell>
          <cell r="I27">
            <v>13.612886539000471</v>
          </cell>
        </row>
        <row r="28">
          <cell r="B28" t="str">
            <v xml:space="preserve">      4.1.2.I .</v>
          </cell>
          <cell r="C28" t="str">
            <v xml:space="preserve">Atención Especializada de Salud, INSALUD getión Directa   . . . </v>
          </cell>
          <cell r="H28">
            <v>920443675</v>
          </cell>
          <cell r="I28">
            <v>22.325559884356952</v>
          </cell>
        </row>
        <row r="29">
          <cell r="B29" t="str">
            <v xml:space="preserve">      4.1.2.J .</v>
          </cell>
          <cell r="C29" t="str">
            <v>Medicina  Marítima . . . . . . . . . . . . . . . . . . . . .  . . . . . . . . . . .</v>
          </cell>
          <cell r="H29">
            <v>2227342</v>
          </cell>
          <cell r="I29">
            <v>5.4024660665893967E-2</v>
          </cell>
        </row>
        <row r="30">
          <cell r="B30" t="str">
            <v xml:space="preserve">      4.1.2.K .</v>
          </cell>
          <cell r="C30" t="str">
            <v>Asistencia  Sanitaria de la Seguridad Social  gestionada  por CC.AA.</v>
          </cell>
          <cell r="H30">
            <v>2243740784</v>
          </cell>
          <cell r="I30">
            <v>54.422416709165844</v>
          </cell>
        </row>
        <row r="31">
          <cell r="B31" t="str">
            <v xml:space="preserve">      4.1.2.L .</v>
          </cell>
          <cell r="C31" t="str">
            <v>Asistencia  Sanitaria  del Mutualismo  Administrativo  . . . . . . . . . . .</v>
          </cell>
          <cell r="H31">
            <v>216004994</v>
          </cell>
          <cell r="I31">
            <v>5.2392477235146018</v>
          </cell>
        </row>
        <row r="32">
          <cell r="B32" t="str">
            <v xml:space="preserve">      4.1.2.M .</v>
          </cell>
          <cell r="C32" t="str">
            <v>Atención Primaria de Salud del Mutualismo Patronal e  I.S.M.  . . . . .</v>
          </cell>
          <cell r="H32">
            <v>70166100</v>
          </cell>
          <cell r="I32">
            <v>1.701893890901883</v>
          </cell>
        </row>
        <row r="33">
          <cell r="B33" t="str">
            <v xml:space="preserve">      4.1.2.N .</v>
          </cell>
          <cell r="C33" t="str">
            <v>Atención Especializada de Salud del Mutualismo Patronal e  I.S.M. .</v>
          </cell>
          <cell r="H33">
            <v>30126774</v>
          </cell>
          <cell r="I33">
            <v>0.73073140196165509</v>
          </cell>
        </row>
        <row r="34">
          <cell r="B34" t="str">
            <v xml:space="preserve">      4.1.2.P .</v>
          </cell>
          <cell r="C34" t="str">
            <v>Planificación  de la Asistencia  Sanitaria  . . . . . . . . .  . . . . . . . . . . .</v>
          </cell>
          <cell r="H34">
            <v>188145</v>
          </cell>
          <cell r="I34">
            <v>1.4563497559415941E-2</v>
          </cell>
        </row>
        <row r="36">
          <cell r="B36" t="str">
            <v xml:space="preserve">   4.1.3. -   Acciones Públicas relativas  a  la  Salud</v>
          </cell>
          <cell r="H36">
            <v>5690188</v>
          </cell>
          <cell r="I36">
            <v>0.12801673736010985</v>
          </cell>
        </row>
        <row r="38">
          <cell r="B38" t="str">
            <v xml:space="preserve">      4.1.3.B .</v>
          </cell>
          <cell r="C38" t="str">
            <v>Oferta y Uso Racional  de Medicamentos y Productos  Sanitarios   . .</v>
          </cell>
          <cell r="H38">
            <v>1794145</v>
          </cell>
          <cell r="I38">
            <v>4.3517373986756556E-2</v>
          </cell>
        </row>
        <row r="39">
          <cell r="B39" t="str">
            <v xml:space="preserve">      4.1.3.C .</v>
          </cell>
          <cell r="C39" t="str">
            <v>Sanidad Exterior  y Coordinación General de la Salud  . . . . . . . . . .</v>
          </cell>
          <cell r="H39">
            <v>3896043</v>
          </cell>
          <cell r="I39">
            <v>9.4499363373353309E-2</v>
          </cell>
        </row>
        <row r="42">
          <cell r="B42" t="str">
            <v>T O T A L   . . . . . . . . . . . . . . . . . . . . . . . . . . . . . . . . . . . . . . . . . . . . . . . . . . .</v>
          </cell>
          <cell r="H42">
            <v>4122824600</v>
          </cell>
          <cell r="I42">
            <v>99.998999999999995</v>
          </cell>
        </row>
        <row r="49">
          <cell r="B49" t="str">
            <v>CUADRO    2</v>
          </cell>
        </row>
        <row r="50">
          <cell r="B50" t="str">
            <v>COMPARACIÓN  DE  LA  FUNCIÓN  SANIDAD  DEL  PRESUPUESTO  DEL  ESTADO  1998 - 1999</v>
          </cell>
        </row>
        <row r="51">
          <cell r="B51" t="str">
            <v>DISTRIBUCIÓN  POR  SUBSECTORES Y  PROGRAMAS</v>
          </cell>
          <cell r="L51" t="str">
            <v>( Miles  de  pesetas )</v>
          </cell>
        </row>
        <row r="54">
          <cell r="H54" t="str">
            <v xml:space="preserve">                 Año   1998</v>
          </cell>
          <cell r="J54" t="str">
            <v xml:space="preserve">                 Año   1999</v>
          </cell>
          <cell r="L54" t="str">
            <v xml:space="preserve">                 Variación</v>
          </cell>
        </row>
        <row r="55">
          <cell r="C55" t="str">
            <v xml:space="preserve">                                   Subsectores</v>
          </cell>
          <cell r="L55" t="str">
            <v xml:space="preserve">                1999 / 1998</v>
          </cell>
        </row>
        <row r="56">
          <cell r="C56" t="str">
            <v xml:space="preserve">                       y  Programas  Presupuestarios</v>
          </cell>
        </row>
        <row r="58">
          <cell r="H58" t="str">
            <v>Importe</v>
          </cell>
          <cell r="I58" t="str">
            <v>%</v>
          </cell>
          <cell r="J58" t="str">
            <v>Importe</v>
          </cell>
          <cell r="K58" t="str">
            <v>%</v>
          </cell>
          <cell r="L58" t="str">
            <v>Importe</v>
          </cell>
          <cell r="M58" t="str">
            <v>%</v>
          </cell>
        </row>
        <row r="61">
          <cell r="B61" t="str">
            <v>1)  Subsector   Seguridad  Social</v>
          </cell>
          <cell r="H61">
            <v>3621129432</v>
          </cell>
          <cell r="I61">
            <v>92.727825408719013</v>
          </cell>
          <cell r="J61">
            <v>3828722232</v>
          </cell>
          <cell r="K61">
            <v>92.866483623872824</v>
          </cell>
          <cell r="L61">
            <v>207592800</v>
          </cell>
          <cell r="M61">
            <v>5.7328191079141675</v>
          </cell>
        </row>
        <row r="63">
          <cell r="B63" t="str">
            <v>Asistencia  Sanitaria  de la Seguridad  Social  Gestionada  por  CC.AA.  . . . . . . .</v>
          </cell>
          <cell r="H63">
            <v>2127139927</v>
          </cell>
          <cell r="I63">
            <v>54.467653745864872</v>
          </cell>
          <cell r="J63">
            <v>2243740784</v>
          </cell>
          <cell r="K63">
            <v>54.427416709165847</v>
          </cell>
          <cell r="L63">
            <v>116600857</v>
          </cell>
          <cell r="M63">
            <v>5.4815790686815404</v>
          </cell>
        </row>
        <row r="64">
          <cell r="B64" t="str">
            <v>Atención  Especializada  de  Salud.  INSALUD  Gestión  Directa   . . . . . . . . . . . .</v>
          </cell>
          <cell r="H64">
            <v>873629739</v>
          </cell>
          <cell r="I64">
            <v>22.370207771452499</v>
          </cell>
          <cell r="J64">
            <v>920443675</v>
          </cell>
          <cell r="K64">
            <v>22.325559884356952</v>
          </cell>
          <cell r="L64">
            <v>46813936</v>
          </cell>
          <cell r="M64">
            <v>5.3585556798450398</v>
          </cell>
        </row>
        <row r="65">
          <cell r="B65" t="str">
            <v>Atención  Primaria  de  Salud.  INSALUD  Gestión  Directa   . . . . . . . . . . . . . . . .</v>
          </cell>
          <cell r="H65">
            <v>523921201</v>
          </cell>
          <cell r="I65">
            <v>13.415553064453231</v>
          </cell>
          <cell r="J65">
            <v>561235435</v>
          </cell>
          <cell r="K65">
            <v>13.612886539000471</v>
          </cell>
          <cell r="L65">
            <v>37314234</v>
          </cell>
          <cell r="M65">
            <v>7.1221080438773896</v>
          </cell>
        </row>
        <row r="66">
          <cell r="B66" t="str">
            <v xml:space="preserve">Atención  Primaria  de  Salud  Mutualismo  Patronal  e  I.S.M.   . . . . . . . . . . . . . </v>
          </cell>
          <cell r="H66">
            <v>64108299</v>
          </cell>
          <cell r="I66">
            <v>1.6415603824864764</v>
          </cell>
          <cell r="J66">
            <v>70166100</v>
          </cell>
          <cell r="K66">
            <v>1.701893890901883</v>
          </cell>
          <cell r="L66">
            <v>6057801</v>
          </cell>
          <cell r="M66">
            <v>9.4493241818816642</v>
          </cell>
        </row>
        <row r="67">
          <cell r="B67" t="str">
            <v>Atención  Especializada  de  Salud  Mutualismo  Patronal  e  I.S.M.   . . . . . . . . .</v>
          </cell>
          <cell r="H67">
            <v>29413526</v>
          </cell>
          <cell r="I67">
            <v>0.75316425086923477</v>
          </cell>
          <cell r="J67">
            <v>30126774</v>
          </cell>
          <cell r="K67">
            <v>0.73073140196165509</v>
          </cell>
          <cell r="L67">
            <v>713248</v>
          </cell>
          <cell r="M67">
            <v>2.4248979874089258</v>
          </cell>
        </row>
        <row r="68">
          <cell r="B68" t="str">
            <v>Medicina  Marítima   . . . . . . . . . . . . . . . . . . . . . . . . . . . . . . . . . . . . . . . . . . . .</v>
          </cell>
          <cell r="H68">
            <v>2153925</v>
          </cell>
          <cell r="I68">
            <v>5.5153513694805457E-2</v>
          </cell>
          <cell r="J68">
            <v>2227342</v>
          </cell>
          <cell r="K68">
            <v>5.4024660665893967E-2</v>
          </cell>
          <cell r="L68">
            <v>73417</v>
          </cell>
          <cell r="M68">
            <v>3.408521652332368</v>
          </cell>
        </row>
        <row r="69">
          <cell r="B69" t="str">
            <v>Formación  de  Salud  Pública  y  Administración  Sanitaria  . . . . . . . . . . . . . . . .</v>
          </cell>
          <cell r="H69">
            <v>762815</v>
          </cell>
          <cell r="I69">
            <v>1.9532679897908717E-2</v>
          </cell>
          <cell r="J69">
            <v>782122</v>
          </cell>
          <cell r="K69">
            <v>1.8970537820114878E-2</v>
          </cell>
          <cell r="L69">
            <v>19307</v>
          </cell>
          <cell r="M69">
            <v>2.531019972077118</v>
          </cell>
        </row>
        <row r="71">
          <cell r="B71" t="str">
            <v>2)  Subsector   Mutualismo   Administrativo</v>
          </cell>
          <cell r="H71">
            <v>245756629</v>
          </cell>
          <cell r="I71">
            <v>6.2928568093785646</v>
          </cell>
          <cell r="J71">
            <v>259450828</v>
          </cell>
          <cell r="K71">
            <v>6.2930357988064785</v>
          </cell>
          <cell r="L71">
            <v>13694199</v>
          </cell>
          <cell r="M71">
            <v>5.5722602705459394</v>
          </cell>
        </row>
        <row r="73">
          <cell r="B73" t="str">
            <v>Asistencia  Sanitaria  del  Mutualismo  Administrativo   . . . . . . . . . . . . . . . . . . . .</v>
          </cell>
          <cell r="H73">
            <v>205098503</v>
          </cell>
          <cell r="I73">
            <v>5.2517627558966069</v>
          </cell>
          <cell r="J73">
            <v>216004994</v>
          </cell>
          <cell r="K73">
            <v>5.2392477235146018</v>
          </cell>
          <cell r="L73">
            <v>10906491</v>
          </cell>
          <cell r="M73">
            <v>5.3176843518940871</v>
          </cell>
        </row>
        <row r="74">
          <cell r="B74" t="str">
            <v>Asistencia  Hospitalaria  en  las  Fuerzas  Armadas   . . . . . . . . . . . . . . . . . . . . .</v>
          </cell>
          <cell r="H74">
            <v>40658126</v>
          </cell>
          <cell r="I74">
            <v>1.0410940534819577</v>
          </cell>
          <cell r="J74">
            <v>43445834</v>
          </cell>
          <cell r="K74">
            <v>1.0537880752918762</v>
          </cell>
          <cell r="L74">
            <v>2787708</v>
          </cell>
          <cell r="M74">
            <v>6.8564596410567447</v>
          </cell>
        </row>
        <row r="76">
          <cell r="B76" t="str">
            <v>3)  Subsector   Administración   Central</v>
          </cell>
          <cell r="H76">
            <v>38440827</v>
          </cell>
          <cell r="I76">
            <v>0.98431778190240971</v>
          </cell>
          <cell r="J76">
            <v>34651540</v>
          </cell>
          <cell r="K76">
            <v>0.8404805773207038</v>
          </cell>
          <cell r="L76">
            <v>-3789287</v>
          </cell>
          <cell r="M76">
            <v>-9.8574544194899829</v>
          </cell>
        </row>
        <row r="78">
          <cell r="B78" t="str">
            <v>Dirección  y  Servicios  Generales  de  Sanidad   . . . . . . . . . . . . . . . . . . . . . . . . .</v>
          </cell>
          <cell r="H78">
            <v>26893291</v>
          </cell>
          <cell r="I78">
            <v>0.6886309845825126</v>
          </cell>
          <cell r="J78">
            <v>28773207</v>
          </cell>
          <cell r="K78">
            <v>0.69790034240117804</v>
          </cell>
          <cell r="L78">
            <v>1879916</v>
          </cell>
          <cell r="M78">
            <v>6.9902787278804936</v>
          </cell>
        </row>
        <row r="79">
          <cell r="B79" t="str">
            <v>Planificación  de  la  Asistencia  Sanitaria   . . . . . . . . . . . . . . . . . . . . . . . . . . . .</v>
          </cell>
          <cell r="H79">
            <v>5973541</v>
          </cell>
          <cell r="I79">
            <v>0.15295879631369799</v>
          </cell>
          <cell r="J79">
            <v>188145</v>
          </cell>
          <cell r="K79">
            <v>4.5634975594159403E-3</v>
          </cell>
          <cell r="L79">
            <v>-5785396</v>
          </cell>
          <cell r="M79">
            <v>-96.850360615253166</v>
          </cell>
        </row>
        <row r="80">
          <cell r="B80" t="str">
            <v>Sanidad  Exterior  y  Coordinación  General  de  la  Salud   . . . . . . . . . . . . . . . . . .</v>
          </cell>
          <cell r="H80">
            <v>3822595</v>
          </cell>
          <cell r="I80">
            <v>9.7881563045229006E-2</v>
          </cell>
          <cell r="J80">
            <v>3896043</v>
          </cell>
          <cell r="K80">
            <v>9.9499363373353314E-2</v>
          </cell>
          <cell r="L80">
            <v>73448</v>
          </cell>
          <cell r="M80">
            <v>1.9214172571250714</v>
          </cell>
        </row>
        <row r="81">
          <cell r="B81" t="str">
            <v>Oferta  y  Uso  Racional  de  Medicamentos y  Productos  Sanitarios   . . . . . . . . . .</v>
          </cell>
          <cell r="H81">
            <v>1751400</v>
          </cell>
          <cell r="I81">
            <v>4.4846437960969987E-2</v>
          </cell>
          <cell r="J81">
            <v>1794145</v>
          </cell>
          <cell r="K81">
            <v>4.3517373986756556E-2</v>
          </cell>
          <cell r="L81">
            <v>42745</v>
          </cell>
          <cell r="M81">
            <v>2.4406189334246875</v>
          </cell>
        </row>
        <row r="84">
          <cell r="B84" t="str">
            <v>T O T A L   . . . . . . . . . . . . . . . . . . . . . . . . . . . . . . . . . . . . . . . . . . . . . . . . . . .</v>
          </cell>
          <cell r="H84">
            <v>3905326888</v>
          </cell>
          <cell r="I84">
            <v>100</v>
          </cell>
          <cell r="J84">
            <v>4122824600</v>
          </cell>
          <cell r="K84">
            <v>100</v>
          </cell>
          <cell r="L84">
            <v>217497712</v>
          </cell>
          <cell r="M84">
            <v>5.5692575356063259</v>
          </cell>
        </row>
        <row r="93">
          <cell r="B93" t="str">
            <v>CUADRO    3</v>
          </cell>
        </row>
        <row r="94">
          <cell r="B94" t="str">
            <v>COMPARACIÓN  DE  LA  FUNCIÓN  SANIDAD  DEL  PRESUPUESTO  DEL  ESTADO  1998 - 1999</v>
          </cell>
        </row>
        <row r="95">
          <cell r="B95" t="str">
            <v xml:space="preserve">DISTRIBUCIÓN   POR  AGENTES  DE  GASTO  </v>
          </cell>
          <cell r="L95" t="str">
            <v>( Miles  de  pesetas )</v>
          </cell>
        </row>
        <row r="98">
          <cell r="H98" t="str">
            <v xml:space="preserve">                 Año   1998</v>
          </cell>
          <cell r="J98" t="str">
            <v xml:space="preserve">                 Año   1999</v>
          </cell>
          <cell r="L98" t="str">
            <v xml:space="preserve">                 Variación</v>
          </cell>
        </row>
        <row r="99">
          <cell r="C99" t="str">
            <v xml:space="preserve">                           AGENTES</v>
          </cell>
          <cell r="L99" t="str">
            <v xml:space="preserve">                1999 / 1998</v>
          </cell>
        </row>
        <row r="100">
          <cell r="C100" t="str">
            <v xml:space="preserve">                               DE </v>
          </cell>
        </row>
        <row r="101">
          <cell r="C101" t="str">
            <v xml:space="preserve">                            GASTO</v>
          </cell>
        </row>
        <row r="102">
          <cell r="I102" t="str">
            <v>%</v>
          </cell>
          <cell r="K102" t="str">
            <v>%</v>
          </cell>
        </row>
        <row r="103">
          <cell r="H103" t="str">
            <v>Importe</v>
          </cell>
          <cell r="I103" t="str">
            <v>Partcipación</v>
          </cell>
          <cell r="J103" t="str">
            <v>Importe</v>
          </cell>
          <cell r="K103" t="str">
            <v>Partcipación</v>
          </cell>
          <cell r="L103" t="str">
            <v>Importe</v>
          </cell>
          <cell r="M103" t="str">
            <v>%</v>
          </cell>
        </row>
        <row r="106">
          <cell r="B106" t="str">
            <v>A)   Instituto   Nacional   de   la   Salud    . . . . . . . . . . . . . . . . . . . . . . . . .</v>
          </cell>
          <cell r="H106">
            <v>3524690867</v>
          </cell>
          <cell r="I106">
            <v>90.253414581770599</v>
          </cell>
          <cell r="J106">
            <v>3725419894</v>
          </cell>
          <cell r="K106">
            <v>90.360863132523278</v>
          </cell>
          <cell r="L106">
            <v>200729027</v>
          </cell>
          <cell r="M106">
            <v>5.6949399131518135</v>
          </cell>
        </row>
        <row r="109">
          <cell r="B109" t="str">
            <v>B)   Mutualidades   Públicas   . . . . . . . . . . . . . . . . . . . . . . . . . . . . . . . . . .</v>
          </cell>
          <cell r="H109">
            <v>205098503</v>
          </cell>
          <cell r="I109">
            <v>5.2517627558966069</v>
          </cell>
          <cell r="J109">
            <v>216004994</v>
          </cell>
          <cell r="K109">
            <v>5.2392477235146018</v>
          </cell>
          <cell r="L109">
            <v>10906491</v>
          </cell>
          <cell r="M109">
            <v>5.3176843518940871</v>
          </cell>
        </row>
        <row r="112">
          <cell r="B112" t="str">
            <v>C)   Seguridad   Social   . . . . . . . . . . . . . . . . . . . . . . . . . . . . . . . . . . . . . . .</v>
          </cell>
          <cell r="H112">
            <v>96438565</v>
          </cell>
          <cell r="I112">
            <v>2.4694108269484252</v>
          </cell>
          <cell r="J112">
            <v>103302338</v>
          </cell>
          <cell r="K112">
            <v>2.5056204913495472</v>
          </cell>
          <cell r="L112">
            <v>6863773</v>
          </cell>
          <cell r="M112">
            <v>7.1172492041954314</v>
          </cell>
        </row>
        <row r="115">
          <cell r="B115" t="str">
            <v>D)   Administracción   Central   . . . . . . . . . . . . . . . . . . . . . . . . . . . . . . . . .</v>
          </cell>
          <cell r="H115">
            <v>79098953</v>
          </cell>
          <cell r="I115">
            <v>2.0254118353843675</v>
          </cell>
          <cell r="J115">
            <v>78097374</v>
          </cell>
          <cell r="K115">
            <v>1.8942686526125803</v>
          </cell>
          <cell r="L115">
            <v>-1001579</v>
          </cell>
          <cell r="M115">
            <v>-1.266235470904391</v>
          </cell>
        </row>
        <row r="119">
          <cell r="B119" t="str">
            <v>T O T A L   . . . . . . . . . . . . . . . . . . . . . . . . . . . . . . . . . . . . . . . . . . . . . . . . . . .</v>
          </cell>
          <cell r="H119">
            <v>3905326888</v>
          </cell>
          <cell r="I119">
            <v>100</v>
          </cell>
          <cell r="J119">
            <v>4122824600</v>
          </cell>
          <cell r="K119">
            <v>100</v>
          </cell>
          <cell r="L119">
            <v>217497712</v>
          </cell>
          <cell r="M119">
            <v>5.5692575356063259</v>
          </cell>
        </row>
      </sheetData>
      <sheetData sheetId="1" refreshError="1">
        <row r="4">
          <cell r="B4" t="str">
            <v>CUADRO    5</v>
          </cell>
        </row>
        <row r="5">
          <cell r="B5" t="str">
            <v>CAPACIDAD  TOTAL  DE FINANCIACION  1999</v>
          </cell>
        </row>
        <row r="6">
          <cell r="M6" t="str">
            <v xml:space="preserve">            ( Miles  de  pesetas )</v>
          </cell>
        </row>
        <row r="9">
          <cell r="F9" t="str">
            <v>PRESUPUESTO  1999</v>
          </cell>
        </row>
        <row r="11">
          <cell r="G11" t="str">
            <v>ANTICIPO</v>
          </cell>
        </row>
        <row r="12">
          <cell r="C12" t="str">
            <v xml:space="preserve">COMUNIDAD  </v>
          </cell>
          <cell r="E12" t="str">
            <v>FINANCIACION</v>
          </cell>
          <cell r="F12" t="str">
            <v>FINANCIACION</v>
          </cell>
          <cell r="G12" t="str">
            <v>MODELO</v>
          </cell>
          <cell r="H12" t="str">
            <v>GARANTIA</v>
          </cell>
          <cell r="I12" t="str">
            <v>ASISTENCIA</v>
          </cell>
          <cell r="J12" t="str">
            <v>MODULACION</v>
          </cell>
          <cell r="K12" t="str">
            <v>PRESUPUESTO</v>
          </cell>
          <cell r="L12" t="str">
            <v>FONDO</v>
          </cell>
          <cell r="M12" t="str">
            <v>ACUERDO</v>
          </cell>
          <cell r="N12" t="str">
            <v>FINANCIACION</v>
          </cell>
        </row>
        <row r="13">
          <cell r="C13" t="str">
            <v>AUTÓNOMA</v>
          </cell>
          <cell r="E13" t="str">
            <v>BASE  1998</v>
          </cell>
          <cell r="F13" t="str">
            <v>BASE  1999</v>
          </cell>
          <cell r="G13" t="str">
            <v>1998 - 2001</v>
          </cell>
          <cell r="H13" t="str">
            <v>COBERTURA</v>
          </cell>
          <cell r="I13" t="str">
            <v>HOSPITALARIA</v>
          </cell>
          <cell r="J13" t="str">
            <v>FINANCIERA</v>
          </cell>
          <cell r="K13">
            <v>1999</v>
          </cell>
          <cell r="L13" t="str">
            <v>I. T.</v>
          </cell>
          <cell r="M13" t="str">
            <v>FARMAINDUSTRIA</v>
          </cell>
          <cell r="N13" t="str">
            <v>TOTAL</v>
          </cell>
        </row>
        <row r="16">
          <cell r="B16" t="str">
            <v>ANDALUCIA   . . . . . . . . . . . . . . . .</v>
          </cell>
          <cell r="E16">
            <v>667607880</v>
          </cell>
          <cell r="F16">
            <v>707664353</v>
          </cell>
          <cell r="G16">
            <v>4788768</v>
          </cell>
          <cell r="H16">
            <v>1915507</v>
          </cell>
          <cell r="I16">
            <v>13074252</v>
          </cell>
          <cell r="K16">
            <v>727442880</v>
          </cell>
          <cell r="L16">
            <v>7662028</v>
          </cell>
          <cell r="M16">
            <v>4698200</v>
          </cell>
          <cell r="N16">
            <v>739803108</v>
          </cell>
        </row>
        <row r="18">
          <cell r="B18" t="str">
            <v>CANARIAS     . . . . . . . . . . . . . . . . .</v>
          </cell>
          <cell r="E18">
            <v>150260078</v>
          </cell>
          <cell r="F18">
            <v>159275681</v>
          </cell>
          <cell r="G18">
            <v>1077820</v>
          </cell>
          <cell r="H18">
            <v>431129</v>
          </cell>
          <cell r="I18">
            <v>1165682</v>
          </cell>
          <cell r="K18">
            <v>161950312</v>
          </cell>
          <cell r="L18">
            <v>1724510</v>
          </cell>
          <cell r="M18">
            <v>1058200</v>
          </cell>
          <cell r="N18">
            <v>164733022</v>
          </cell>
        </row>
        <row r="20">
          <cell r="B20" t="str">
            <v xml:space="preserve">CATALUÑA    . . . . . . . . . . . . . . . . . </v>
          </cell>
          <cell r="E20">
            <v>581853143</v>
          </cell>
          <cell r="F20">
            <v>616764331</v>
          </cell>
          <cell r="G20">
            <v>4173647</v>
          </cell>
          <cell r="H20">
            <v>1669459</v>
          </cell>
          <cell r="I20">
            <v>24775592</v>
          </cell>
          <cell r="J20">
            <v>7901876</v>
          </cell>
          <cell r="K20">
            <v>655284905</v>
          </cell>
          <cell r="L20">
            <v>6677836</v>
          </cell>
          <cell r="M20">
            <v>4095000</v>
          </cell>
          <cell r="N20">
            <v>666057741</v>
          </cell>
        </row>
        <row r="22">
          <cell r="B22" t="str">
            <v>GALICIA    . . . . . . . . . . . . . . . . . . . .</v>
          </cell>
          <cell r="E22">
            <v>255375301</v>
          </cell>
          <cell r="F22">
            <v>270697819</v>
          </cell>
          <cell r="G22">
            <v>1831814</v>
          </cell>
          <cell r="H22">
            <v>732725</v>
          </cell>
          <cell r="I22">
            <v>1659960</v>
          </cell>
          <cell r="J22">
            <v>3939914</v>
          </cell>
          <cell r="K22">
            <v>278862232</v>
          </cell>
          <cell r="L22">
            <v>2930902</v>
          </cell>
          <cell r="M22">
            <v>1796600</v>
          </cell>
          <cell r="N22">
            <v>283589734</v>
          </cell>
        </row>
        <row r="24">
          <cell r="B24" t="str">
            <v>NAVARRA    . . . . . . . . . . . . . . . . . . .</v>
          </cell>
          <cell r="E24">
            <v>49661054</v>
          </cell>
          <cell r="F24">
            <v>52640717</v>
          </cell>
          <cell r="G24">
            <v>356220</v>
          </cell>
          <cell r="H24">
            <v>142488</v>
          </cell>
          <cell r="I24">
            <v>146386</v>
          </cell>
          <cell r="J24">
            <v>880330</v>
          </cell>
          <cell r="K24">
            <v>54166141</v>
          </cell>
          <cell r="L24">
            <v>569952</v>
          </cell>
          <cell r="M24">
            <v>348400</v>
          </cell>
          <cell r="N24">
            <v>55084493</v>
          </cell>
        </row>
        <row r="26">
          <cell r="B26" t="str">
            <v>PAIS  VASCO   . . . . . . . . . . . . . . . .</v>
          </cell>
          <cell r="E26">
            <v>201179433</v>
          </cell>
          <cell r="F26">
            <v>213250200</v>
          </cell>
          <cell r="G26">
            <v>1443065</v>
          </cell>
          <cell r="H26">
            <v>577226</v>
          </cell>
          <cell r="I26">
            <v>570810</v>
          </cell>
          <cell r="J26">
            <v>3177880</v>
          </cell>
          <cell r="K26">
            <v>219019181</v>
          </cell>
          <cell r="L26">
            <v>2308906</v>
          </cell>
          <cell r="M26">
            <v>1417000</v>
          </cell>
          <cell r="N26">
            <v>222745087</v>
          </cell>
        </row>
        <row r="28">
          <cell r="B28" t="str">
            <v>VALENCIA   . . . . . . . . . . . . . . . . . . . .</v>
          </cell>
          <cell r="E28">
            <v>377771340</v>
          </cell>
          <cell r="F28">
            <v>400437621</v>
          </cell>
          <cell r="G28">
            <v>2709763</v>
          </cell>
          <cell r="H28">
            <v>1083905</v>
          </cell>
          <cell r="I28">
            <v>3512946</v>
          </cell>
          <cell r="K28">
            <v>407744235</v>
          </cell>
          <cell r="L28">
            <v>4335622</v>
          </cell>
          <cell r="M28">
            <v>2659800</v>
          </cell>
          <cell r="N28">
            <v>414739657</v>
          </cell>
        </row>
        <row r="31">
          <cell r="B31" t="str">
            <v>GESTIÓN   TRANSFERIDA   . . . . .</v>
          </cell>
          <cell r="E31">
            <v>2283708229</v>
          </cell>
          <cell r="F31">
            <v>2420730722</v>
          </cell>
          <cell r="G31">
            <v>16381097</v>
          </cell>
          <cell r="H31">
            <v>6552439</v>
          </cell>
          <cell r="I31">
            <v>44905628</v>
          </cell>
          <cell r="J31">
            <v>15900000</v>
          </cell>
          <cell r="K31">
            <v>2504469886</v>
          </cell>
          <cell r="L31">
            <v>26209756</v>
          </cell>
          <cell r="M31">
            <v>16073200</v>
          </cell>
          <cell r="N31">
            <v>2546752842</v>
          </cell>
        </row>
        <row r="34">
          <cell r="B34" t="str">
            <v>GESTIÓN   NO  TRANSFERIDA  . .</v>
          </cell>
          <cell r="E34">
            <v>1425360291</v>
          </cell>
          <cell r="F34">
            <v>1510881909</v>
          </cell>
          <cell r="G34">
            <v>10118903</v>
          </cell>
          <cell r="H34">
            <v>4047561</v>
          </cell>
          <cell r="I34">
            <v>11187876</v>
          </cell>
          <cell r="J34">
            <v>5771064</v>
          </cell>
          <cell r="K34">
            <v>1542007313</v>
          </cell>
          <cell r="L34">
            <v>16190244</v>
          </cell>
          <cell r="M34">
            <v>9926800</v>
          </cell>
          <cell r="N34">
            <v>1568124357</v>
          </cell>
        </row>
        <row r="37">
          <cell r="B37" t="str">
            <v xml:space="preserve">TOTAL   SISTEMA   . . . . . . . . . . . . </v>
          </cell>
          <cell r="E37">
            <v>3709068520</v>
          </cell>
          <cell r="F37">
            <v>3931612631</v>
          </cell>
          <cell r="G37">
            <v>26500000</v>
          </cell>
          <cell r="H37">
            <v>10600000</v>
          </cell>
          <cell r="I37">
            <v>56093504</v>
          </cell>
          <cell r="J37">
            <v>21671064</v>
          </cell>
          <cell r="K37">
            <v>4046477199</v>
          </cell>
          <cell r="L37">
            <v>42400000</v>
          </cell>
          <cell r="M37">
            <v>26000000</v>
          </cell>
          <cell r="N37">
            <v>4114877199</v>
          </cell>
        </row>
      </sheetData>
      <sheetData sheetId="2" refreshError="1">
        <row r="4">
          <cell r="C4" t="str">
            <v>CUADRO    4</v>
          </cell>
        </row>
        <row r="5">
          <cell r="C5" t="str">
            <v>COMPOSICION  DE  LA  CAPACIDAD  DE  FINANCIACION  1999</v>
          </cell>
        </row>
        <row r="7">
          <cell r="D7" t="str">
            <v xml:space="preserve">                     ( Millones  de  pesetas )</v>
          </cell>
        </row>
        <row r="10">
          <cell r="C10" t="str">
            <v>CONCEPTO</v>
          </cell>
          <cell r="D10" t="str">
            <v>DOTACIONES   1999</v>
          </cell>
        </row>
        <row r="13">
          <cell r="C13" t="str">
            <v>ESCENARIO  FINANCIERO  BASE</v>
          </cell>
          <cell r="D13">
            <v>3709069</v>
          </cell>
        </row>
        <row r="14">
          <cell r="C14" t="str">
            <v>.     Crecimiento  P.I.B.  6%</v>
          </cell>
          <cell r="D14">
            <v>222544</v>
          </cell>
        </row>
        <row r="16">
          <cell r="C16" t="str">
            <v>ESCENARIO  FINANCIERO  EJERCICIO</v>
          </cell>
          <cell r="D16">
            <v>3931613</v>
          </cell>
        </row>
        <row r="17">
          <cell r="C17" t="str">
            <v>.     Financiación  Adicional  NMF</v>
          </cell>
          <cell r="D17">
            <v>26500</v>
          </cell>
        </row>
        <row r="18">
          <cell r="C18" t="str">
            <v>.     Garantía  Financiera  Cobertura Sanitaria</v>
          </cell>
          <cell r="D18">
            <v>10600</v>
          </cell>
        </row>
        <row r="19">
          <cell r="C19" t="str">
            <v>.     Fondo  Modulación  Financiera</v>
          </cell>
          <cell r="D19">
            <v>21671</v>
          </cell>
        </row>
        <row r="20">
          <cell r="C20" t="str">
            <v>.     Fondo  Asistencia  Hospitalaria</v>
          </cell>
          <cell r="D20">
            <v>56093</v>
          </cell>
        </row>
        <row r="22">
          <cell r="C22" t="str">
            <v>PRESUPUESTO  INICIAL</v>
          </cell>
          <cell r="D22">
            <v>4046477</v>
          </cell>
        </row>
        <row r="23">
          <cell r="C23" t="str">
            <v>.     Fondo  I.T.</v>
          </cell>
          <cell r="D23">
            <v>42400</v>
          </cell>
        </row>
        <row r="24">
          <cell r="C24" t="str">
            <v>.     Ahorro  Farmacia</v>
          </cell>
          <cell r="D24">
            <v>26000</v>
          </cell>
        </row>
        <row r="26">
          <cell r="C26" t="str">
            <v>CAPACIDAD  TOTAL  FINANCIACION</v>
          </cell>
          <cell r="D26">
            <v>4114877</v>
          </cell>
        </row>
      </sheetData>
      <sheetData sheetId="3" refreshError="1">
        <row r="4">
          <cell r="B4" t="str">
            <v>CUADRO    6</v>
          </cell>
        </row>
        <row r="5">
          <cell r="B5" t="str">
            <v>CAPACIDAD  TOTAL  DE  FINANCIACION  1999</v>
          </cell>
        </row>
        <row r="6">
          <cell r="B6" t="str">
            <v>DISTRIBUCION POR FONDOS</v>
          </cell>
          <cell r="N6" t="str">
            <v xml:space="preserve">              ( Miles  de  pesetas )</v>
          </cell>
        </row>
        <row r="9">
          <cell r="H9" t="str">
            <v>PRESUPUESTO  1999</v>
          </cell>
        </row>
        <row r="12">
          <cell r="C12" t="str">
            <v xml:space="preserve">COMUNIDAD  </v>
          </cell>
          <cell r="I12" t="str">
            <v>FONDO  FINALISTA</v>
          </cell>
          <cell r="P12" t="str">
            <v>CAPACIDAD</v>
          </cell>
        </row>
        <row r="13">
          <cell r="C13" t="str">
            <v>AUTÓNOMA</v>
          </cell>
          <cell r="F13" t="str">
            <v>FINANCIACION</v>
          </cell>
          <cell r="H13" t="str">
            <v>FONDO</v>
          </cell>
          <cell r="K13" t="str">
            <v>PRESUPUESTO</v>
          </cell>
          <cell r="M13" t="str">
            <v>FONDO</v>
          </cell>
          <cell r="N13" t="str">
            <v>ACUERDO</v>
          </cell>
          <cell r="P13" t="str">
            <v>FINANCIERA</v>
          </cell>
        </row>
        <row r="14">
          <cell r="F14" t="str">
            <v>BASE</v>
          </cell>
          <cell r="I14" t="str">
            <v>ASISTENCIA</v>
          </cell>
          <cell r="J14" t="str">
            <v>MODULACION</v>
          </cell>
          <cell r="M14" t="str">
            <v>I.  T.</v>
          </cell>
          <cell r="N14" t="str">
            <v>FARMAINDUSTRIA</v>
          </cell>
          <cell r="P14" t="str">
            <v>TOTAL</v>
          </cell>
        </row>
        <row r="15">
          <cell r="F15">
            <v>1998</v>
          </cell>
          <cell r="H15" t="str">
            <v>GENERAL</v>
          </cell>
          <cell r="I15" t="str">
            <v>HOSPITALARIA</v>
          </cell>
          <cell r="J15" t="str">
            <v>FINANCIERA</v>
          </cell>
          <cell r="K15" t="str">
            <v>INICIAL</v>
          </cell>
        </row>
        <row r="18">
          <cell r="B18" t="str">
            <v>ANDALUCIA   . . . . . . . . . . . . . . . .</v>
          </cell>
          <cell r="F18">
            <v>667607880</v>
          </cell>
          <cell r="H18">
            <v>714368628</v>
          </cell>
          <cell r="I18">
            <v>13074252</v>
          </cell>
          <cell r="K18">
            <v>727442880</v>
          </cell>
          <cell r="M18">
            <v>7662028</v>
          </cell>
          <cell r="N18">
            <v>4698200</v>
          </cell>
          <cell r="P18">
            <v>739803108</v>
          </cell>
        </row>
        <row r="20">
          <cell r="B20" t="str">
            <v>CANARIAS     . . . . . . . . . . . . . . . . .</v>
          </cell>
          <cell r="F20">
            <v>150260078</v>
          </cell>
          <cell r="H20">
            <v>160784630</v>
          </cell>
          <cell r="I20">
            <v>1165682</v>
          </cell>
          <cell r="K20">
            <v>161950312</v>
          </cell>
          <cell r="M20">
            <v>1724510</v>
          </cell>
          <cell r="N20">
            <v>1058200</v>
          </cell>
          <cell r="P20">
            <v>164733022</v>
          </cell>
        </row>
        <row r="22">
          <cell r="B22" t="str">
            <v xml:space="preserve">CATALUÑA    . . . . . . . . . . . . . . . . . </v>
          </cell>
          <cell r="F22">
            <v>581853143</v>
          </cell>
          <cell r="H22">
            <v>622607437</v>
          </cell>
          <cell r="I22">
            <v>24775592</v>
          </cell>
          <cell r="J22">
            <v>7901876</v>
          </cell>
          <cell r="K22">
            <v>655284905</v>
          </cell>
          <cell r="M22">
            <v>6677836</v>
          </cell>
          <cell r="N22">
            <v>4095000</v>
          </cell>
          <cell r="P22">
            <v>666057741</v>
          </cell>
        </row>
        <row r="24">
          <cell r="B24" t="str">
            <v>GALICIA    . . . . . . . . . . . . . . . . . . . .</v>
          </cell>
          <cell r="F24">
            <v>255375301</v>
          </cell>
          <cell r="H24">
            <v>273262358</v>
          </cell>
          <cell r="I24">
            <v>1659960</v>
          </cell>
          <cell r="J24">
            <v>3939914</v>
          </cell>
          <cell r="K24">
            <v>278862232</v>
          </cell>
          <cell r="M24">
            <v>2930902</v>
          </cell>
          <cell r="N24">
            <v>1796600</v>
          </cell>
          <cell r="P24">
            <v>283589734</v>
          </cell>
        </row>
        <row r="26">
          <cell r="B26" t="str">
            <v>NAVARRA    . . . . . . . . . . . . . . . . . . .</v>
          </cell>
          <cell r="F26">
            <v>49661054</v>
          </cell>
          <cell r="H26">
            <v>53139425</v>
          </cell>
          <cell r="I26">
            <v>146386</v>
          </cell>
          <cell r="J26">
            <v>880330</v>
          </cell>
          <cell r="K26">
            <v>54166141</v>
          </cell>
          <cell r="M26">
            <v>569952</v>
          </cell>
          <cell r="N26">
            <v>348400</v>
          </cell>
          <cell r="P26">
            <v>55084493</v>
          </cell>
        </row>
        <row r="28">
          <cell r="B28" t="str">
            <v>PAIS  VASCO   . . . . . . . . . . . . . . . .</v>
          </cell>
          <cell r="F28">
            <v>201179433</v>
          </cell>
          <cell r="H28">
            <v>215270491</v>
          </cell>
          <cell r="I28">
            <v>570810</v>
          </cell>
          <cell r="J28">
            <v>3177880</v>
          </cell>
          <cell r="K28">
            <v>219019181</v>
          </cell>
          <cell r="M28">
            <v>2308906</v>
          </cell>
          <cell r="N28">
            <v>1417000</v>
          </cell>
          <cell r="P28">
            <v>222745087</v>
          </cell>
        </row>
        <row r="30">
          <cell r="B30" t="str">
            <v>VALENCIA   . . . . . . . . . . . . . . . . . . . .</v>
          </cell>
          <cell r="F30">
            <v>377771340</v>
          </cell>
          <cell r="H30">
            <v>404231289</v>
          </cell>
          <cell r="I30">
            <v>3512946</v>
          </cell>
          <cell r="K30">
            <v>407744235</v>
          </cell>
          <cell r="M30">
            <v>4335622</v>
          </cell>
          <cell r="N30">
            <v>2659800</v>
          </cell>
          <cell r="P30">
            <v>414739657</v>
          </cell>
        </row>
        <row r="33">
          <cell r="B33" t="str">
            <v>GESTIÓN   TRANSFERIDA   . . . . .</v>
          </cell>
          <cell r="F33">
            <v>2283708229</v>
          </cell>
          <cell r="H33">
            <v>2443664258</v>
          </cell>
          <cell r="I33">
            <v>44905628</v>
          </cell>
          <cell r="J33">
            <v>15900000</v>
          </cell>
          <cell r="K33">
            <v>2504469886</v>
          </cell>
          <cell r="M33">
            <v>26209756</v>
          </cell>
          <cell r="N33">
            <v>16073200</v>
          </cell>
          <cell r="P33">
            <v>2546752842</v>
          </cell>
        </row>
        <row r="36">
          <cell r="B36" t="str">
            <v>GESTIÓN   NO  TRANSFERIDA  . .</v>
          </cell>
          <cell r="F36">
            <v>1425360291</v>
          </cell>
          <cell r="H36">
            <v>1525048373</v>
          </cell>
          <cell r="I36">
            <v>11187876</v>
          </cell>
          <cell r="J36">
            <v>5771064</v>
          </cell>
          <cell r="K36">
            <v>1542007313</v>
          </cell>
          <cell r="M36">
            <v>16190244</v>
          </cell>
          <cell r="N36">
            <v>9926800</v>
          </cell>
          <cell r="P36">
            <v>1568124357</v>
          </cell>
        </row>
        <row r="39">
          <cell r="B39" t="str">
            <v xml:space="preserve">TOTAL   SISTEMA   . . . . . . . . . . . . </v>
          </cell>
          <cell r="F39">
            <v>3709068520</v>
          </cell>
          <cell r="H39">
            <v>3968712631</v>
          </cell>
          <cell r="I39">
            <v>56093504</v>
          </cell>
          <cell r="J39">
            <v>21671064</v>
          </cell>
          <cell r="K39">
            <v>4046477199</v>
          </cell>
          <cell r="M39">
            <v>42400000</v>
          </cell>
          <cell r="N39">
            <v>26000000</v>
          </cell>
          <cell r="P39">
            <v>4114877199</v>
          </cell>
        </row>
      </sheetData>
      <sheetData sheetId="4" refreshError="1"/>
      <sheetData sheetId="5" refreshError="1">
        <row r="4">
          <cell r="B4" t="str">
            <v>CUADRO    9</v>
          </cell>
        </row>
        <row r="5">
          <cell r="B5" t="str">
            <v>FUENTES    DE   FINANCIACIÓN</v>
          </cell>
        </row>
        <row r="9">
          <cell r="E9" t="str">
            <v>Aportación</v>
          </cell>
          <cell r="F9" t="str">
            <v>Aportación</v>
          </cell>
          <cell r="G9" t="str">
            <v>Otros</v>
          </cell>
          <cell r="H9" t="str">
            <v>Total</v>
          </cell>
        </row>
        <row r="10">
          <cell r="E10" t="str">
            <v>S. S.</v>
          </cell>
          <cell r="F10" t="str">
            <v>Estado</v>
          </cell>
          <cell r="G10" t="str">
            <v>Ingresos</v>
          </cell>
          <cell r="H10" t="str">
            <v>Presupuesto</v>
          </cell>
        </row>
        <row r="13">
          <cell r="B13" t="str">
            <v>Importes  Totales  (  En  miles  de  Pesetas  )  ( * )</v>
          </cell>
        </row>
        <row r="16">
          <cell r="B16" t="str">
            <v xml:space="preserve">    1994   . . . . . . . . . . . . . . . . . . . . . </v>
          </cell>
          <cell r="E16">
            <v>771699894</v>
          </cell>
          <cell r="F16">
            <v>1998267941</v>
          </cell>
          <cell r="G16">
            <v>59236839</v>
          </cell>
          <cell r="H16">
            <v>2829204674</v>
          </cell>
        </row>
        <row r="17">
          <cell r="B17" t="str">
            <v xml:space="preserve">    1995   . . . . . . . . . . . . . . . . . . . . . </v>
          </cell>
          <cell r="E17">
            <v>658738367</v>
          </cell>
          <cell r="F17">
            <v>2501541626</v>
          </cell>
          <cell r="G17">
            <v>73788007</v>
          </cell>
          <cell r="H17">
            <v>3234068000</v>
          </cell>
        </row>
        <row r="18">
          <cell r="B18" t="str">
            <v xml:space="preserve">    1996   . . . . . . . . . . . . . . . . . . . . . </v>
          </cell>
          <cell r="E18">
            <v>519492762</v>
          </cell>
          <cell r="F18">
            <v>2885816910</v>
          </cell>
          <cell r="G18">
            <v>79112252</v>
          </cell>
          <cell r="H18">
            <v>3484421924</v>
          </cell>
        </row>
        <row r="19">
          <cell r="B19" t="str">
            <v xml:space="preserve">    1997   . . . . . . . . . . . . . . . . . . . . . </v>
          </cell>
          <cell r="E19">
            <v>199912876</v>
          </cell>
          <cell r="F19">
            <v>3271698560</v>
          </cell>
          <cell r="G19">
            <v>90253134</v>
          </cell>
          <cell r="H19">
            <v>3561864570</v>
          </cell>
        </row>
        <row r="20">
          <cell r="B20" t="str">
            <v xml:space="preserve">    1998   . . . . . . . . . . . . . . . . . . . . . </v>
          </cell>
          <cell r="E20">
            <v>103000000</v>
          </cell>
          <cell r="F20">
            <v>3635745131</v>
          </cell>
          <cell r="G20">
            <v>78686189</v>
          </cell>
          <cell r="H20">
            <v>3817431320</v>
          </cell>
        </row>
        <row r="21">
          <cell r="B21" t="str">
            <v xml:space="preserve">    1999   . . . . . . . . . . . . . . . . . . . . .</v>
          </cell>
          <cell r="F21">
            <v>3983186405</v>
          </cell>
          <cell r="G21">
            <v>63290794</v>
          </cell>
          <cell r="H21">
            <v>4046477199</v>
          </cell>
        </row>
        <row r="25">
          <cell r="B25" t="str">
            <v>Porcentajes   sobre   el   total   de  ingresos</v>
          </cell>
        </row>
        <row r="28">
          <cell r="B28" t="str">
            <v xml:space="preserve">    1994   . . . . . . . . . . . . . . . . . . . . . </v>
          </cell>
          <cell r="E28">
            <v>27.276213032298983</v>
          </cell>
          <cell r="F28">
            <v>70.630024026321109</v>
          </cell>
          <cell r="G28">
            <v>2.0937629413798997</v>
          </cell>
          <cell r="H28">
            <v>99.999999999999986</v>
          </cell>
        </row>
        <row r="29">
          <cell r="B29" t="str">
            <v xml:space="preserve">    1995   . . . . . . . . . . . . . . . . . . . . . </v>
          </cell>
          <cell r="E29">
            <v>20.368723446754984</v>
          </cell>
          <cell r="F29">
            <v>77.34969165768932</v>
          </cell>
          <cell r="G29">
            <v>2.2815848955556901</v>
          </cell>
          <cell r="H29">
            <v>100</v>
          </cell>
        </row>
        <row r="30">
          <cell r="B30" t="str">
            <v xml:space="preserve">    1996   . . . . . . . . . . . . . . . . . . . . . </v>
          </cell>
          <cell r="E30">
            <v>14.909008533720844</v>
          </cell>
          <cell r="F30">
            <v>82.820535886399739</v>
          </cell>
          <cell r="G30">
            <v>2.2704555798794246</v>
          </cell>
          <cell r="H30">
            <v>100</v>
          </cell>
        </row>
        <row r="31">
          <cell r="B31" t="str">
            <v xml:space="preserve">    1997   . . . . . . . . . . . . . . . . . . . . . </v>
          </cell>
          <cell r="E31">
            <v>5.6125905988615399</v>
          </cell>
          <cell r="F31">
            <v>91.85353613823672</v>
          </cell>
          <cell r="G31">
            <v>2.5358732629017391</v>
          </cell>
          <cell r="H31">
            <v>100.00200000000001</v>
          </cell>
        </row>
        <row r="32">
          <cell r="B32" t="str">
            <v xml:space="preserve">    1998   . . . . . . . . . . . . . . . . . . . . . </v>
          </cell>
          <cell r="E32">
            <v>2.6981493932941274</v>
          </cell>
          <cell r="F32">
            <v>95.24061669300707</v>
          </cell>
          <cell r="G32">
            <v>2.0612339136988065</v>
          </cell>
          <cell r="H32">
            <v>100</v>
          </cell>
        </row>
        <row r="33">
          <cell r="B33" t="str">
            <v xml:space="preserve">    1999   . . . . . . . . . . . . . . . . . . . . .</v>
          </cell>
          <cell r="E33">
            <v>0</v>
          </cell>
          <cell r="F33">
            <v>98.435903851981649</v>
          </cell>
          <cell r="G33">
            <v>1.5640961480183544</v>
          </cell>
          <cell r="H33">
            <v>100</v>
          </cell>
        </row>
        <row r="37">
          <cell r="B37" t="str">
            <v>Crecimiento   porcentual  sobre  el  ejercicio  anterior</v>
          </cell>
        </row>
        <row r="40">
          <cell r="B40" t="str">
            <v xml:space="preserve">    1994   . . . . . . . . . . . . . . . . . . . . . </v>
          </cell>
          <cell r="E40">
            <v>3.3</v>
          </cell>
          <cell r="F40">
            <v>8.81</v>
          </cell>
          <cell r="G40">
            <v>-17.260000000000002</v>
          </cell>
          <cell r="H40">
            <v>6.56</v>
          </cell>
        </row>
        <row r="41">
          <cell r="B41" t="str">
            <v xml:space="preserve">    1995   . . . . . . . . . . . . . . . . . . . . . </v>
          </cell>
          <cell r="E41">
            <v>-14.638012506970739</v>
          </cell>
          <cell r="F41">
            <v>25.185495632189586</v>
          </cell>
          <cell r="G41">
            <v>24.564389737271426</v>
          </cell>
          <cell r="H41">
            <v>14.310146230162786</v>
          </cell>
        </row>
        <row r="42">
          <cell r="B42" t="str">
            <v xml:space="preserve">    1996   . . . . . . . . . . . . . . . . . . . . . </v>
          </cell>
          <cell r="E42">
            <v>-21.138226035648529</v>
          </cell>
          <cell r="F42">
            <v>15.361538661040058</v>
          </cell>
          <cell r="G42">
            <v>7.2145967025915114</v>
          </cell>
          <cell r="H42">
            <v>7.741145949930555</v>
          </cell>
        </row>
        <row r="43">
          <cell r="B43" t="str">
            <v xml:space="preserve">    1997   . . . . . . . . . . . . . . . . . . . . . </v>
          </cell>
          <cell r="E43">
            <v>-61.517678277103691</v>
          </cell>
          <cell r="F43">
            <v>13.371660851484862</v>
          </cell>
          <cell r="G43">
            <v>14.08237247499919</v>
          </cell>
          <cell r="H43">
            <v>2.2225392816693841</v>
          </cell>
        </row>
        <row r="44">
          <cell r="B44" t="str">
            <v xml:space="preserve">    1998   . . . . . . . . . . . . . . . . . . . . . </v>
          </cell>
          <cell r="E44">
            <v>-48.477555792854488</v>
          </cell>
          <cell r="F44">
            <v>11.127142807435163</v>
          </cell>
          <cell r="G44">
            <v>-12.816114507447466</v>
          </cell>
          <cell r="H44">
            <v>7.175083301945989</v>
          </cell>
        </row>
        <row r="45">
          <cell r="B45" t="str">
            <v xml:space="preserve">    1999   . . . . . . . . . . . . . . . . . . . . .</v>
          </cell>
          <cell r="E45">
            <v>-100</v>
          </cell>
          <cell r="F45">
            <v>9.5562604495446948</v>
          </cell>
          <cell r="G45">
            <v>-19.565561880243052</v>
          </cell>
          <cell r="H45">
            <v>5.9999999947608842</v>
          </cell>
        </row>
        <row r="48">
          <cell r="B48" t="str">
            <v>( *  )   Sin  amortizaciones</v>
          </cell>
        </row>
      </sheetData>
      <sheetData sheetId="6" refreshError="1">
        <row r="4">
          <cell r="B4" t="str">
            <v>CUADRO    10</v>
          </cell>
        </row>
        <row r="5">
          <cell r="B5" t="str">
            <v>PRESUPUESTO    INICIAL   SISTEMA   1999</v>
          </cell>
        </row>
        <row r="6">
          <cell r="J6" t="str">
            <v xml:space="preserve">                 ( Miles  de  pesetas )</v>
          </cell>
        </row>
        <row r="9">
          <cell r="D9" t="str">
            <v>CLASIFICACIÓN    FUNCIONAL</v>
          </cell>
        </row>
        <row r="12">
          <cell r="B12" t="str">
            <v>CLASIFICACIÓN    ECONÓMICA</v>
          </cell>
          <cell r="G12" t="str">
            <v>Dirección  y</v>
          </cell>
          <cell r="H12" t="str">
            <v>Formación</v>
          </cell>
          <cell r="I12" t="str">
            <v>Total</v>
          </cell>
        </row>
        <row r="13">
          <cell r="E13" t="str">
            <v>Atención</v>
          </cell>
          <cell r="F13" t="str">
            <v>Atención</v>
          </cell>
          <cell r="G13" t="str">
            <v>Servicios</v>
          </cell>
          <cell r="H13" t="str">
            <v>Personal</v>
          </cell>
          <cell r="I13" t="str">
            <v>Gestión</v>
          </cell>
          <cell r="J13" t="str">
            <v>Gestión</v>
          </cell>
          <cell r="K13" t="str">
            <v>Total</v>
          </cell>
        </row>
        <row r="14">
          <cell r="E14" t="str">
            <v>Primaria</v>
          </cell>
          <cell r="F14" t="str">
            <v>Especializada</v>
          </cell>
          <cell r="G14" t="str">
            <v>Generales</v>
          </cell>
          <cell r="H14" t="str">
            <v>Sanitario</v>
          </cell>
          <cell r="I14" t="str">
            <v>No  Transferida</v>
          </cell>
          <cell r="J14" t="str">
            <v xml:space="preserve"> Transferida</v>
          </cell>
          <cell r="K14" t="str">
            <v>Sistema</v>
          </cell>
        </row>
        <row r="17">
          <cell r="B17" t="str">
            <v>Capítulo   I  (  excepto  cuotas ) . . . . . . . . . . . . .</v>
          </cell>
          <cell r="E17">
            <v>149526145</v>
          </cell>
          <cell r="F17">
            <v>400177939</v>
          </cell>
          <cell r="G17">
            <v>12159160</v>
          </cell>
          <cell r="H17">
            <v>26073055</v>
          </cell>
          <cell r="I17">
            <v>587936299</v>
          </cell>
          <cell r="K17">
            <v>587936299</v>
          </cell>
        </row>
        <row r="18">
          <cell r="B18" t="str">
            <v>Cuotas  Seguridad  Social   . . . . . . . . . . . . . . . .</v>
          </cell>
          <cell r="E18">
            <v>38854906</v>
          </cell>
          <cell r="F18">
            <v>99724342</v>
          </cell>
          <cell r="G18">
            <v>2771791</v>
          </cell>
          <cell r="H18">
            <v>7561186</v>
          </cell>
          <cell r="I18">
            <v>148912225</v>
          </cell>
          <cell r="K18">
            <v>148912225</v>
          </cell>
        </row>
        <row r="19">
          <cell r="B19" t="str">
            <v>Capítulo   I   . . . . . . . . . . . . . . . . . . . . . . . . . . . .</v>
          </cell>
          <cell r="E19">
            <v>188381051</v>
          </cell>
          <cell r="F19">
            <v>499902281</v>
          </cell>
          <cell r="G19">
            <v>14930951</v>
          </cell>
          <cell r="H19">
            <v>33634241</v>
          </cell>
          <cell r="I19">
            <v>736848524</v>
          </cell>
          <cell r="J19">
            <v>0</v>
          </cell>
          <cell r="K19">
            <v>736848524</v>
          </cell>
        </row>
        <row r="21">
          <cell r="B21" t="str">
            <v>Capítulo   II  (  excepto  conciertos ) . . . . . . . . . .</v>
          </cell>
          <cell r="E21">
            <v>25018540</v>
          </cell>
          <cell r="F21">
            <v>205700382</v>
          </cell>
          <cell r="G21">
            <v>4723509</v>
          </cell>
          <cell r="H21">
            <v>252672</v>
          </cell>
          <cell r="I21">
            <v>235695103</v>
          </cell>
          <cell r="K21">
            <v>235695103</v>
          </cell>
        </row>
        <row r="22">
          <cell r="B22" t="str">
            <v>Asistencia  Sanit. Medios  Ajenos  . . . . . . . . . . .</v>
          </cell>
          <cell r="E22">
            <v>150664</v>
          </cell>
          <cell r="F22">
            <v>158393787</v>
          </cell>
          <cell r="I22">
            <v>158544451</v>
          </cell>
          <cell r="K22">
            <v>158544451</v>
          </cell>
        </row>
        <row r="23">
          <cell r="B23" t="str">
            <v>Capítulo   I I   . .. . . . . . . . . . . . . . . . . . . . . . . . .</v>
          </cell>
          <cell r="E23">
            <v>25169204</v>
          </cell>
          <cell r="F23">
            <v>364094169</v>
          </cell>
          <cell r="G23">
            <v>4723509</v>
          </cell>
          <cell r="H23">
            <v>252672</v>
          </cell>
          <cell r="I23">
            <v>394239554</v>
          </cell>
          <cell r="J23">
            <v>0</v>
          </cell>
          <cell r="K23">
            <v>394239554</v>
          </cell>
        </row>
        <row r="25">
          <cell r="B25" t="str">
            <v>Capítulo   I I I   . .. . . . . . . . . . . . . . . . . . . . . . . .</v>
          </cell>
          <cell r="F25">
            <v>350000</v>
          </cell>
          <cell r="G25">
            <v>350000</v>
          </cell>
          <cell r="I25">
            <v>700000</v>
          </cell>
          <cell r="K25">
            <v>700000</v>
          </cell>
        </row>
        <row r="27">
          <cell r="B27" t="str">
            <v>Farmacia   . . . . . . . . . . . . . . . . . . . . . . . . . . . . .</v>
          </cell>
          <cell r="E27">
            <v>334286000</v>
          </cell>
          <cell r="I27">
            <v>334286000</v>
          </cell>
          <cell r="K27">
            <v>334286000</v>
          </cell>
        </row>
        <row r="28">
          <cell r="B28" t="str">
            <v>Transf. Corrientes  a  Adm.  Estado . . . . . . . . .</v>
          </cell>
          <cell r="I28">
            <v>0</v>
          </cell>
          <cell r="J28">
            <v>268255102</v>
          </cell>
          <cell r="K28">
            <v>268255102</v>
          </cell>
        </row>
        <row r="29">
          <cell r="B29" t="str">
            <v>Transf. Corrientes  a  la  Seg. Social . . . . . . . .</v>
          </cell>
          <cell r="G29">
            <v>4225806</v>
          </cell>
          <cell r="I29">
            <v>4225806</v>
          </cell>
          <cell r="K29">
            <v>4225806</v>
          </cell>
        </row>
        <row r="30">
          <cell r="B30" t="str">
            <v>Transf. Corrientes  a  CC. AA.   . . . . . . . . . . . .</v>
          </cell>
          <cell r="I30">
            <v>0</v>
          </cell>
          <cell r="J30">
            <v>2236214784</v>
          </cell>
          <cell r="K30">
            <v>2236214784</v>
          </cell>
        </row>
        <row r="31">
          <cell r="B31" t="str">
            <v>Resto  capítulo  IV  . . . . . . . . . . . . . . . . . . . . . .</v>
          </cell>
          <cell r="E31">
            <v>10180</v>
          </cell>
          <cell r="F31">
            <v>5299708</v>
          </cell>
          <cell r="G31">
            <v>152700</v>
          </cell>
          <cell r="I31">
            <v>5462588</v>
          </cell>
          <cell r="K31">
            <v>5462588</v>
          </cell>
        </row>
        <row r="32">
          <cell r="B32" t="str">
            <v>Capítulo   I V   . .. . . . . . . . . . . . . . . . . . . . . . . .</v>
          </cell>
          <cell r="E32">
            <v>334296180</v>
          </cell>
          <cell r="F32">
            <v>5299708</v>
          </cell>
          <cell r="G32">
            <v>4378506</v>
          </cell>
          <cell r="H32">
            <v>0</v>
          </cell>
          <cell r="I32">
            <v>343974394</v>
          </cell>
          <cell r="J32">
            <v>2504469886</v>
          </cell>
          <cell r="K32">
            <v>2848444280</v>
          </cell>
        </row>
        <row r="34">
          <cell r="B34" t="str">
            <v>Inversión  Nueva   . . . . . . . . . . . . . . . . . . . . . . .</v>
          </cell>
          <cell r="E34">
            <v>9216000</v>
          </cell>
          <cell r="F34">
            <v>8651000</v>
          </cell>
          <cell r="G34">
            <v>34000</v>
          </cell>
          <cell r="I34">
            <v>17901000</v>
          </cell>
          <cell r="K34">
            <v>17901000</v>
          </cell>
        </row>
        <row r="35">
          <cell r="B35" t="str">
            <v>Inversión  de  Reposición   . . . . . . . . . . . . . . . .</v>
          </cell>
          <cell r="E35">
            <v>4046000</v>
          </cell>
          <cell r="F35">
            <v>41069000</v>
          </cell>
          <cell r="G35">
            <v>825324</v>
          </cell>
          <cell r="I35">
            <v>45940324</v>
          </cell>
          <cell r="K35">
            <v>45940324</v>
          </cell>
        </row>
        <row r="36">
          <cell r="B36" t="str">
            <v>Capítulo   V I  . . . . . . . . . . . . . . . . . . . . . . . . . .</v>
          </cell>
          <cell r="E36">
            <v>13262000</v>
          </cell>
          <cell r="F36">
            <v>49720000</v>
          </cell>
          <cell r="G36">
            <v>859324</v>
          </cell>
          <cell r="H36">
            <v>0</v>
          </cell>
          <cell r="I36">
            <v>63841324</v>
          </cell>
          <cell r="J36">
            <v>0</v>
          </cell>
          <cell r="K36">
            <v>63841324</v>
          </cell>
        </row>
        <row r="38">
          <cell r="B38" t="str">
            <v xml:space="preserve">Transf. Capital  a  OO. AA. administrativos  . . . . </v>
          </cell>
          <cell r="F38">
            <v>500000</v>
          </cell>
          <cell r="I38">
            <v>500000</v>
          </cell>
          <cell r="K38">
            <v>500000</v>
          </cell>
        </row>
        <row r="39">
          <cell r="B39" t="str">
            <v>Transf. Capital  a  la  Seg. Social  . . . . . . . . . . .</v>
          </cell>
          <cell r="G39">
            <v>250000</v>
          </cell>
          <cell r="I39">
            <v>250000</v>
          </cell>
          <cell r="K39">
            <v>250000</v>
          </cell>
        </row>
        <row r="40">
          <cell r="B40" t="str">
            <v xml:space="preserve">Transf. Capital  a  CC. AA.   . . . . . . . . . . . . . . . </v>
          </cell>
          <cell r="F40">
            <v>500000</v>
          </cell>
          <cell r="I40">
            <v>500000</v>
          </cell>
          <cell r="K40">
            <v>500000</v>
          </cell>
        </row>
        <row r="41">
          <cell r="B41" t="str">
            <v>Transf. Cap. a  Familias, Inst. sin F. Lucro  . . .</v>
          </cell>
          <cell r="F41">
            <v>250000</v>
          </cell>
          <cell r="I41">
            <v>250000</v>
          </cell>
          <cell r="K41">
            <v>250000</v>
          </cell>
        </row>
        <row r="42">
          <cell r="B42" t="str">
            <v>Capítulo   V I I  . . . . . . . . . . . . . . . . . . . . . . . . . .</v>
          </cell>
          <cell r="E42">
            <v>0</v>
          </cell>
          <cell r="F42">
            <v>1250000</v>
          </cell>
          <cell r="G42">
            <v>250000</v>
          </cell>
          <cell r="H42">
            <v>0</v>
          </cell>
          <cell r="I42">
            <v>1500000</v>
          </cell>
          <cell r="J42">
            <v>0</v>
          </cell>
          <cell r="K42">
            <v>1500000</v>
          </cell>
        </row>
        <row r="44">
          <cell r="B44" t="str">
            <v>Capítulo   V I I I   . . . . . . . . . . . . . . . . . . . . . . . .</v>
          </cell>
          <cell r="E44">
            <v>127000</v>
          </cell>
          <cell r="F44">
            <v>576517</v>
          </cell>
          <cell r="G44">
            <v>200000</v>
          </cell>
          <cell r="I44">
            <v>903517</v>
          </cell>
          <cell r="K44">
            <v>903517</v>
          </cell>
        </row>
        <row r="47">
          <cell r="B47" t="str">
            <v>TOTAL   SISTEMA   . . . . . . . . . . . . . . . . . . . .</v>
          </cell>
          <cell r="E47">
            <v>561235435</v>
          </cell>
          <cell r="F47">
            <v>921192675</v>
          </cell>
          <cell r="G47">
            <v>25692290</v>
          </cell>
          <cell r="H47">
            <v>33886913</v>
          </cell>
          <cell r="I47">
            <v>1542007313</v>
          </cell>
          <cell r="J47">
            <v>2504469886</v>
          </cell>
          <cell r="K47">
            <v>4046477199</v>
          </cell>
        </row>
      </sheetData>
      <sheetData sheetId="7" refreshError="1">
        <row r="4">
          <cell r="B4" t="str">
            <v>CUADRO    7</v>
          </cell>
        </row>
        <row r="5">
          <cell r="B5" t="str">
            <v>DISTRIBUCIÓN  DEL  PRESUPUESTO  INICIAL  POR  COMUNIDADES  AUTÓNOMAS</v>
          </cell>
        </row>
        <row r="6">
          <cell r="B6" t="str">
            <v>GESTIÓN  TRANSFERIDA</v>
          </cell>
        </row>
        <row r="7">
          <cell r="G7" t="str">
            <v>( Miles  de  pesetas )</v>
          </cell>
        </row>
        <row r="10">
          <cell r="F10" t="str">
            <v>DIFERENCIAS</v>
          </cell>
        </row>
        <row r="12">
          <cell r="B12" t="str">
            <v>COMUNIDADES</v>
          </cell>
          <cell r="D12" t="str">
            <v>PRESUPUESTO</v>
          </cell>
          <cell r="E12" t="str">
            <v>PRESUPUESTO</v>
          </cell>
        </row>
        <row r="13">
          <cell r="B13" t="str">
            <v>AUTÓNOMAS</v>
          </cell>
          <cell r="D13" t="str">
            <v>1998</v>
          </cell>
          <cell r="E13" t="str">
            <v>1999</v>
          </cell>
          <cell r="F13" t="str">
            <v>ABSOLUTAS</v>
          </cell>
          <cell r="G13" t="str">
            <v>RELATIVAS</v>
          </cell>
        </row>
        <row r="16">
          <cell r="B16" t="str">
            <v xml:space="preserve">Andalucía  . . . . . . . . . . . . . . </v>
          </cell>
          <cell r="D16">
            <v>686266868</v>
          </cell>
          <cell r="E16">
            <v>727442880</v>
          </cell>
          <cell r="F16">
            <v>41176012</v>
          </cell>
          <cell r="G16">
            <v>5.9999999883427364</v>
          </cell>
        </row>
        <row r="18">
          <cell r="B18" t="str">
            <v>Canarias  . . . . . . . . . . . . . . .</v>
          </cell>
          <cell r="D18">
            <v>152783313</v>
          </cell>
          <cell r="E18">
            <v>161950312</v>
          </cell>
          <cell r="F18">
            <v>9166999</v>
          </cell>
          <cell r="G18">
            <v>6.0000001439947823</v>
          </cell>
        </row>
        <row r="20">
          <cell r="B20" t="str">
            <v xml:space="preserve">Cataluña  . . . . . . . . . . . . . . </v>
          </cell>
          <cell r="D20">
            <v>618193307</v>
          </cell>
          <cell r="E20">
            <v>655284905</v>
          </cell>
          <cell r="F20">
            <v>37091598</v>
          </cell>
          <cell r="G20">
            <v>5.9999999320600921</v>
          </cell>
        </row>
        <row r="22">
          <cell r="B22" t="str">
            <v>Galicia  . . . . . . . . . . . . . . .</v>
          </cell>
          <cell r="D22">
            <v>263077577</v>
          </cell>
          <cell r="E22">
            <v>278862232</v>
          </cell>
          <cell r="F22">
            <v>15784655</v>
          </cell>
          <cell r="G22">
            <v>6.0000001444440869</v>
          </cell>
        </row>
        <row r="24">
          <cell r="B24" t="str">
            <v xml:space="preserve">Navarra  . . . . . . . . . . . . . . </v>
          </cell>
          <cell r="D24">
            <v>51100133</v>
          </cell>
          <cell r="E24">
            <v>54166141</v>
          </cell>
          <cell r="F24">
            <v>3066008</v>
          </cell>
          <cell r="G24">
            <v>6.0000000391388255</v>
          </cell>
        </row>
        <row r="26">
          <cell r="B26" t="str">
            <v xml:space="preserve">Pais  Vasco  . . . . . . . . . . . . . . </v>
          </cell>
          <cell r="D26">
            <v>206621869</v>
          </cell>
          <cell r="E26">
            <v>219019181</v>
          </cell>
          <cell r="F26">
            <v>12397312</v>
          </cell>
          <cell r="G26">
            <v>5.9999999322433837</v>
          </cell>
        </row>
        <row r="28">
          <cell r="B28" t="str">
            <v xml:space="preserve">Valencia  . . . . . . . . . . . . . . </v>
          </cell>
          <cell r="D28">
            <v>384664373</v>
          </cell>
          <cell r="E28">
            <v>407744235</v>
          </cell>
          <cell r="F28">
            <v>23079862</v>
          </cell>
          <cell r="G28">
            <v>5.9999999012125897</v>
          </cell>
        </row>
        <row r="31">
          <cell r="B31" t="str">
            <v>GESTIÓN   TRANSFERIDA  . .</v>
          </cell>
          <cell r="D31">
            <v>2362707440</v>
          </cell>
          <cell r="E31">
            <v>2504469886</v>
          </cell>
          <cell r="F31">
            <v>141762446</v>
          </cell>
          <cell r="G31">
            <v>5.9999999830702535</v>
          </cell>
        </row>
        <row r="34">
          <cell r="B34" t="str">
            <v xml:space="preserve">Gestión  Directa  . . . . . . . . . . . </v>
          </cell>
          <cell r="D34">
            <v>1435051904</v>
          </cell>
          <cell r="E34">
            <v>1521155018</v>
          </cell>
          <cell r="F34">
            <v>86103114</v>
          </cell>
          <cell r="G34">
            <v>5.9999999832758704</v>
          </cell>
        </row>
        <row r="36">
          <cell r="B36" t="str">
            <v>Centros  Nacionales  . . . . . . . . .</v>
          </cell>
          <cell r="D36">
            <v>11693358</v>
          </cell>
          <cell r="E36">
            <v>12394959</v>
          </cell>
          <cell r="F36">
            <v>701601</v>
          </cell>
          <cell r="G36">
            <v>5.9999958951055845</v>
          </cell>
        </row>
        <row r="38">
          <cell r="B38" t="str">
            <v>Fondo  Sanitario  . . . . . . . . . . . .</v>
          </cell>
          <cell r="D38">
            <v>7978618</v>
          </cell>
          <cell r="E38">
            <v>8457335</v>
          </cell>
          <cell r="F38">
            <v>478717</v>
          </cell>
          <cell r="G38">
            <v>5.9999989973200911</v>
          </cell>
        </row>
        <row r="41">
          <cell r="B41" t="str">
            <v xml:space="preserve">GESTIÓN  DIRECTA  . . . . . . . </v>
          </cell>
          <cell r="D41">
            <v>1454723880</v>
          </cell>
          <cell r="E41">
            <v>1542007313</v>
          </cell>
          <cell r="F41">
            <v>87283433</v>
          </cell>
          <cell r="G41">
            <v>6.0000000137483198</v>
          </cell>
        </row>
        <row r="44">
          <cell r="B44" t="str">
            <v xml:space="preserve">TOTAL  . . . . . . . . . . . . </v>
          </cell>
          <cell r="D44">
            <v>3817431320</v>
          </cell>
          <cell r="E44">
            <v>4046477199</v>
          </cell>
          <cell r="F44">
            <v>229045879</v>
          </cell>
          <cell r="G44">
            <v>5.9999999947608842</v>
          </cell>
        </row>
      </sheetData>
      <sheetData sheetId="8" refreshError="1">
        <row r="4">
          <cell r="B4" t="str">
            <v>CUADRO    11</v>
          </cell>
        </row>
        <row r="5">
          <cell r="B5" t="str">
            <v>PRESUPUESTO   INICIAL   Y  LIQUIDADO   DEL  SISTEMA    ( 1988 - 1999 )</v>
          </cell>
        </row>
        <row r="7">
          <cell r="F7" t="str">
            <v xml:space="preserve">              ( Millones  de  pesetas )</v>
          </cell>
        </row>
        <row r="10">
          <cell r="D10" t="str">
            <v>Presupuesto</v>
          </cell>
          <cell r="E10" t="str">
            <v>Presupuesto  Liquidado</v>
          </cell>
          <cell r="F10" t="str">
            <v>Presupuesto  Liquidado</v>
          </cell>
        </row>
        <row r="11">
          <cell r="B11" t="str">
            <v>Ejercicio</v>
          </cell>
          <cell r="D11" t="str">
            <v>Inicial</v>
          </cell>
          <cell r="E11" t="str">
            <v>(  Con  plan  de  saneamiento )</v>
          </cell>
          <cell r="F11" t="str">
            <v>(  Sin  plan  de  saneamiento )</v>
          </cell>
        </row>
        <row r="14">
          <cell r="B14" t="str">
            <v xml:space="preserve">1988   . . . . . . . . . . . . . . </v>
          </cell>
          <cell r="D14">
            <v>1350682</v>
          </cell>
          <cell r="E14">
            <v>1497547</v>
          </cell>
          <cell r="F14">
            <v>1497547</v>
          </cell>
        </row>
        <row r="15">
          <cell r="B15" t="str">
            <v xml:space="preserve">1989   . . . . . . . . . . . . . . </v>
          </cell>
          <cell r="D15">
            <v>1574005</v>
          </cell>
          <cell r="E15">
            <v>1795841</v>
          </cell>
          <cell r="F15">
            <v>1795841</v>
          </cell>
        </row>
        <row r="16">
          <cell r="B16" t="str">
            <v xml:space="preserve">1990   . . . . . . . . . . . . . . </v>
          </cell>
          <cell r="D16">
            <v>1851144</v>
          </cell>
          <cell r="E16">
            <v>2065984</v>
          </cell>
          <cell r="F16">
            <v>2065984</v>
          </cell>
        </row>
        <row r="17">
          <cell r="B17" t="str">
            <v xml:space="preserve">1991   . . . . . . . . . . . . . . </v>
          </cell>
          <cell r="D17">
            <v>2108863</v>
          </cell>
          <cell r="E17">
            <v>2259351</v>
          </cell>
          <cell r="F17">
            <v>2259351</v>
          </cell>
        </row>
        <row r="18">
          <cell r="B18" t="str">
            <v xml:space="preserve">1992   . . . . . . . . . . . . . . </v>
          </cell>
          <cell r="D18">
            <v>2389141</v>
          </cell>
          <cell r="E18">
            <v>2845265</v>
          </cell>
          <cell r="F18">
            <v>2564707</v>
          </cell>
        </row>
        <row r="19">
          <cell r="B19" t="str">
            <v xml:space="preserve">1993   . . . . . . . . . . . . . . </v>
          </cell>
          <cell r="D19">
            <v>2671321</v>
          </cell>
          <cell r="E19">
            <v>2991052</v>
          </cell>
          <cell r="F19">
            <v>2850770</v>
          </cell>
        </row>
        <row r="20">
          <cell r="B20" t="str">
            <v xml:space="preserve">1994   . . . . . . . . . . . . . . </v>
          </cell>
          <cell r="D20">
            <v>2845480</v>
          </cell>
          <cell r="E20">
            <v>3225516</v>
          </cell>
          <cell r="F20">
            <v>2940525</v>
          </cell>
        </row>
        <row r="21">
          <cell r="B21" t="str">
            <v xml:space="preserve">1995   . . . . . . . . . . . . . . </v>
          </cell>
          <cell r="D21">
            <v>3234068</v>
          </cell>
          <cell r="E21">
            <v>3314456</v>
          </cell>
          <cell r="F21">
            <v>3256570</v>
          </cell>
        </row>
        <row r="22">
          <cell r="B22" t="str">
            <v xml:space="preserve">1996   . . . . . . . . . . . . . . </v>
          </cell>
          <cell r="D22">
            <v>3484422</v>
          </cell>
          <cell r="E22">
            <v>3526045</v>
          </cell>
          <cell r="F22">
            <v>3443159</v>
          </cell>
        </row>
        <row r="23">
          <cell r="B23" t="str">
            <v xml:space="preserve">1997   . . . . . . . . . . . . . . </v>
          </cell>
          <cell r="D23">
            <v>3561865</v>
          </cell>
          <cell r="E23">
            <v>3591551</v>
          </cell>
          <cell r="F23">
            <v>3591551</v>
          </cell>
        </row>
        <row r="24">
          <cell r="B24" t="str">
            <v xml:space="preserve">1998   . . . . . . . . . . . . . . </v>
          </cell>
          <cell r="D24">
            <v>3817431</v>
          </cell>
          <cell r="E24">
            <v>3910939</v>
          </cell>
          <cell r="F24">
            <v>3910939</v>
          </cell>
        </row>
        <row r="25">
          <cell r="B25" t="str">
            <v xml:space="preserve">1999   . . . . . . . . . . . . . . </v>
          </cell>
          <cell r="D25">
            <v>4046477</v>
          </cell>
        </row>
        <row r="28">
          <cell r="B28" t="str">
            <v xml:space="preserve">   Notas  :</v>
          </cell>
          <cell r="C28" t="str">
            <v xml:space="preserve">El  Presupuesto  Inicial  de  1995  incluye  la  compensación  de  desequilibrios  interterritoriales,  con  el  fin  </v>
          </cell>
        </row>
        <row r="29">
          <cell r="C29" t="str">
            <v>de que la comparación  sea  homogénea.</v>
          </cell>
        </row>
        <row r="31">
          <cell r="C31" t="str">
            <v xml:space="preserve">El  Presupuesto  Inicial  para 1996  se  corresponde con el Presupuesto  prorrogado  de  1995, más  el  </v>
          </cell>
        </row>
        <row r="32">
          <cell r="C32" t="str">
            <v>suplemento de crédito  aprobado  por  Real Decreto - Ley  1 / 1996, de 19  de  enero,  y  el  suplemento</v>
          </cell>
        </row>
        <row r="33">
          <cell r="C33" t="str">
            <v>de  crédito  destinado  a  la  compensación  de  desequilibrios  interterritoriales.</v>
          </cell>
        </row>
        <row r="35">
          <cell r="C35" t="str">
            <v>La liquidación de 1998 es provisional.</v>
          </cell>
        </row>
      </sheetData>
      <sheetData sheetId="9" refreshError="1">
        <row r="4">
          <cell r="B4" t="str">
            <v>CUADRO    12</v>
          </cell>
        </row>
        <row r="5">
          <cell r="B5" t="str">
            <v>PRESUPUESTO   INICIAL   Y  LIQUIDADO  -  INSALUD  NO  TRANSFERIDO  ( 1991 - 1999 )</v>
          </cell>
        </row>
        <row r="7">
          <cell r="F7" t="str">
            <v xml:space="preserve">              ( Millones  de  pesetas )</v>
          </cell>
        </row>
        <row r="10">
          <cell r="D10" t="str">
            <v>Presupuesto</v>
          </cell>
          <cell r="E10" t="str">
            <v>Presupuesto  Liquidado</v>
          </cell>
          <cell r="F10" t="str">
            <v>Presupuesto  Liquidado</v>
          </cell>
        </row>
        <row r="11">
          <cell r="B11" t="str">
            <v>Ejercicio</v>
          </cell>
          <cell r="D11" t="str">
            <v>Inicial</v>
          </cell>
          <cell r="E11" t="str">
            <v>(  Con  plan  de  saneamiento )</v>
          </cell>
          <cell r="F11" t="str">
            <v>(  Sin  plan  de  saneamiento )</v>
          </cell>
        </row>
        <row r="14">
          <cell r="B14" t="str">
            <v xml:space="preserve">1991   . . . . . . . . . . . . . . </v>
          </cell>
          <cell r="D14">
            <v>927518</v>
          </cell>
          <cell r="E14">
            <v>1004554</v>
          </cell>
          <cell r="F14">
            <v>1004554</v>
          </cell>
        </row>
        <row r="15">
          <cell r="B15" t="str">
            <v xml:space="preserve">1992   . . . . . . . . . . . . . . </v>
          </cell>
          <cell r="D15">
            <v>1058326</v>
          </cell>
          <cell r="E15">
            <v>1272050</v>
          </cell>
          <cell r="F15">
            <v>1146157</v>
          </cell>
        </row>
        <row r="16">
          <cell r="B16" t="str">
            <v xml:space="preserve">1993   . . . . . . . . . . . . . . </v>
          </cell>
          <cell r="D16">
            <v>1182909</v>
          </cell>
          <cell r="E16">
            <v>1290100</v>
          </cell>
          <cell r="F16">
            <v>1227154</v>
          </cell>
        </row>
        <row r="17">
          <cell r="B17" t="str">
            <v xml:space="preserve">1994   . . . . . . . . . . . . . . </v>
          </cell>
          <cell r="D17">
            <v>1254079</v>
          </cell>
          <cell r="E17">
            <v>1280811</v>
          </cell>
          <cell r="F17">
            <v>1162919</v>
          </cell>
        </row>
        <row r="18">
          <cell r="B18" t="str">
            <v xml:space="preserve">1995   . . . . . . . . . . . . . . </v>
          </cell>
          <cell r="D18">
            <v>1277961</v>
          </cell>
          <cell r="E18">
            <v>1295243</v>
          </cell>
          <cell r="F18">
            <v>1273637</v>
          </cell>
        </row>
        <row r="19">
          <cell r="B19" t="str">
            <v xml:space="preserve">1996   . . . . . . . . . . . . . . </v>
          </cell>
          <cell r="D19">
            <v>1352433</v>
          </cell>
          <cell r="E19">
            <v>1385449</v>
          </cell>
          <cell r="F19">
            <v>1354512</v>
          </cell>
        </row>
        <row r="20">
          <cell r="B20" t="str">
            <v xml:space="preserve">1997   . . . . . . . . . . . . . . </v>
          </cell>
          <cell r="D20">
            <v>1373802</v>
          </cell>
          <cell r="E20">
            <v>1394043</v>
          </cell>
          <cell r="F20">
            <v>1394043</v>
          </cell>
        </row>
        <row r="21">
          <cell r="B21" t="str">
            <v xml:space="preserve">1998   . . . . . . . . . . . . . . </v>
          </cell>
          <cell r="D21">
            <v>1454724</v>
          </cell>
          <cell r="E21">
            <v>1507068</v>
          </cell>
          <cell r="F21">
            <v>1507068</v>
          </cell>
        </row>
        <row r="22">
          <cell r="B22" t="str">
            <v xml:space="preserve">1999   . . . . . . . . . . . . . . </v>
          </cell>
          <cell r="D22">
            <v>1542007</v>
          </cell>
        </row>
        <row r="25">
          <cell r="B25" t="str">
            <v xml:space="preserve">   Notas  :</v>
          </cell>
          <cell r="C25" t="str">
            <v>A  partir  del  Presupuesto  Inicial  de  1995 y el Presupuesto  Liquidado  de  1994 ( con y sin saneamiento )</v>
          </cell>
        </row>
        <row r="26">
          <cell r="C26" t="str">
            <v>no se incluye  la  Comunidad  Autónoma  de  Canarias.</v>
          </cell>
        </row>
        <row r="28">
          <cell r="C28" t="str">
            <v xml:space="preserve">El  Presupuesto  Inicial  de  1995  incluye  la  compensación  de  desequilibrios  interterritoriales,  con  el  fin  </v>
          </cell>
        </row>
        <row r="29">
          <cell r="C29" t="str">
            <v>de que la comparación  sea  homogénea.</v>
          </cell>
        </row>
        <row r="31">
          <cell r="C31" t="str">
            <v xml:space="preserve">El  Presupuesto  Inicial  para 1996  se  corresponde con el Presupuesto  prorrogado  de  1995, más  el  </v>
          </cell>
        </row>
        <row r="32">
          <cell r="C32" t="str">
            <v>suplemento de crédito  aprobado  por  Real Decreto - Ley  1 / 1996, de 19  de  enero,  y  el  suplemento</v>
          </cell>
        </row>
        <row r="33">
          <cell r="C33" t="str">
            <v>de  crédito  destinado  a  la  compensación  de  desequilibrios  interterritoriales.</v>
          </cell>
        </row>
        <row r="35">
          <cell r="C35" t="str">
            <v>La liquidación de 1998 es provisional.</v>
          </cell>
        </row>
      </sheetData>
      <sheetData sheetId="10" refreshError="1">
        <row r="4">
          <cell r="B4" t="str">
            <v>CUADRO    13</v>
          </cell>
        </row>
        <row r="5">
          <cell r="B5" t="str">
            <v>COMPARACIÓN  DEL  PRESUPUESTO  INICIAL  -  INSALUD   NO  TRANSFERIDO  ( 1998 - 1999 )</v>
          </cell>
        </row>
        <row r="6">
          <cell r="B6" t="str">
            <v>ESTRUCTURA   FUNCIONAL</v>
          </cell>
          <cell r="I6" t="str">
            <v xml:space="preserve">            ( Miles  de  pesetas )</v>
          </cell>
        </row>
        <row r="9">
          <cell r="F9" t="str">
            <v>Año  1998</v>
          </cell>
          <cell r="H9" t="str">
            <v>Año  1999</v>
          </cell>
          <cell r="J9" t="str">
            <v>Tasa</v>
          </cell>
        </row>
        <row r="10">
          <cell r="J10" t="str">
            <v>de</v>
          </cell>
        </row>
        <row r="11">
          <cell r="B11" t="str">
            <v>SUBFUNCIONES</v>
          </cell>
          <cell r="J11" t="str">
            <v>Variación</v>
          </cell>
        </row>
        <row r="12">
          <cell r="F12" t="str">
            <v>Presupuesto</v>
          </cell>
          <cell r="H12" t="str">
            <v>Presupuesto</v>
          </cell>
          <cell r="J12" t="str">
            <v>1999 / 1998</v>
          </cell>
        </row>
        <row r="13">
          <cell r="D13">
            <v>0</v>
          </cell>
          <cell r="F13" t="str">
            <v>Inicial</v>
          </cell>
          <cell r="G13" t="str">
            <v>%</v>
          </cell>
          <cell r="H13" t="str">
            <v>Inicial</v>
          </cell>
          <cell r="I13" t="str">
            <v>%</v>
          </cell>
          <cell r="J13" t="str">
            <v>%</v>
          </cell>
        </row>
        <row r="16">
          <cell r="B16" t="str">
            <v>21.  Atención   primaria  de  salud   . . . . . . . . . . . . . . . . . . . . .</v>
          </cell>
          <cell r="F16">
            <v>523921201</v>
          </cell>
          <cell r="G16">
            <v>36.015164678536792</v>
          </cell>
          <cell r="H16">
            <v>561235435</v>
          </cell>
          <cell r="I16">
            <v>36.396418503885528</v>
          </cell>
          <cell r="J16">
            <v>7.1221080438773896</v>
          </cell>
        </row>
        <row r="18">
          <cell r="B18" t="str">
            <v>22.  Atención   especializada  . . . . . . . . . . . . . . . . . . . . . . . . .</v>
          </cell>
          <cell r="F18">
            <v>873878739</v>
          </cell>
          <cell r="G18">
            <v>60.071794449404379</v>
          </cell>
          <cell r="H18">
            <v>921192675</v>
          </cell>
          <cell r="I18">
            <v>59.729838276629501</v>
          </cell>
          <cell r="J18">
            <v>5.4142450077389981</v>
          </cell>
        </row>
        <row r="20">
          <cell r="B20" t="str">
            <v>25.  Administración  y  servicios  generales  . . . . . . . . . . . . . . .</v>
          </cell>
          <cell r="F20">
            <v>19671644</v>
          </cell>
          <cell r="G20">
            <v>1.3522596466897896</v>
          </cell>
          <cell r="H20">
            <v>25692290</v>
          </cell>
          <cell r="I20">
            <v>1.6661587648384906</v>
          </cell>
          <cell r="J20">
            <v>30.605708399359003</v>
          </cell>
        </row>
        <row r="22">
          <cell r="B22" t="str">
            <v>26.  Formación  personal  sanitario   . . . . . . . . . . . . . . . . . . . . .</v>
          </cell>
          <cell r="F22">
            <v>33055250</v>
          </cell>
          <cell r="G22">
            <v>2.2722697038561024</v>
          </cell>
          <cell r="H22">
            <v>33886913</v>
          </cell>
          <cell r="I22">
            <v>2.1975844546464871</v>
          </cell>
          <cell r="J22">
            <v>2.5159785510622328</v>
          </cell>
        </row>
        <row r="24">
          <cell r="B24" t="str">
            <v>46.  Control interno y contabilidad   . . . . . . . . . . . . . .</v>
          </cell>
          <cell r="F24">
            <v>4197046</v>
          </cell>
          <cell r="G24">
            <v>0.2885115215129348</v>
          </cell>
          <cell r="I24">
            <v>0</v>
          </cell>
          <cell r="J24">
            <v>-100</v>
          </cell>
        </row>
        <row r="27">
          <cell r="B27" t="str">
            <v>INSALUD   GESTIÓN  NO  TRANSFERIDA    . . . . . . . . . . . . . .</v>
          </cell>
          <cell r="F27">
            <v>1454723880</v>
          </cell>
          <cell r="G27">
            <v>99.999999999999986</v>
          </cell>
          <cell r="H27">
            <v>1542007313</v>
          </cell>
          <cell r="I27">
            <v>100.00000000000001</v>
          </cell>
          <cell r="J27">
            <v>6.0000000137483198</v>
          </cell>
        </row>
      </sheetData>
      <sheetData sheetId="11" refreshError="1">
        <row r="4">
          <cell r="B4" t="str">
            <v>CUADRO    14</v>
          </cell>
        </row>
        <row r="5">
          <cell r="B5" t="str">
            <v>COMPARACIÓN  DEL  PRESUPUESTO  INICIAL  -  INSALUD  NO  TRANSFERIDO  ( 1998 - 1999 )</v>
          </cell>
        </row>
        <row r="6">
          <cell r="B6" t="str">
            <v>ESTRUCTURA  ECONÓMICA</v>
          </cell>
          <cell r="H6" t="str">
            <v xml:space="preserve">                 ( Miles  de  pesetas )</v>
          </cell>
        </row>
        <row r="9">
          <cell r="E9" t="str">
            <v>Año  1998</v>
          </cell>
          <cell r="G9" t="str">
            <v>Año  1999</v>
          </cell>
          <cell r="I9" t="str">
            <v>Tasa</v>
          </cell>
          <cell r="J9" t="str">
            <v>Tasa</v>
          </cell>
        </row>
        <row r="10">
          <cell r="I10" t="str">
            <v>de</v>
          </cell>
          <cell r="J10" t="str">
            <v>de</v>
          </cell>
        </row>
        <row r="11">
          <cell r="C11" t="str">
            <v>CAPÍTULOS</v>
          </cell>
          <cell r="I11" t="str">
            <v>variación</v>
          </cell>
          <cell r="J11" t="str">
            <v>Variación</v>
          </cell>
        </row>
        <row r="12">
          <cell r="E12" t="str">
            <v>Presupuesto</v>
          </cell>
          <cell r="G12" t="str">
            <v>Presupuesto</v>
          </cell>
          <cell r="I12" t="str">
            <v>1999 /  1997</v>
          </cell>
          <cell r="J12" t="str">
            <v>1999 / 1998</v>
          </cell>
        </row>
        <row r="13">
          <cell r="E13" t="str">
            <v>Inicial</v>
          </cell>
          <cell r="F13" t="str">
            <v>%</v>
          </cell>
          <cell r="G13" t="str">
            <v>Inicial</v>
          </cell>
          <cell r="H13" t="str">
            <v>%</v>
          </cell>
          <cell r="I13" t="str">
            <v>%</v>
          </cell>
          <cell r="J13" t="str">
            <v>%</v>
          </cell>
        </row>
        <row r="16">
          <cell r="B16" t="str">
            <v>Capítulo   I  (  excepto  cuotas ) . . . . . . . . . . . . .</v>
          </cell>
          <cell r="E16">
            <v>565392237</v>
          </cell>
          <cell r="F16">
            <v>38.86094870498723</v>
          </cell>
          <cell r="G16">
            <v>587936299</v>
          </cell>
          <cell r="H16">
            <v>38.122983832719996</v>
          </cell>
          <cell r="I16">
            <v>1153328612.9839325</v>
          </cell>
          <cell r="J16">
            <v>3.9873313647919701</v>
          </cell>
        </row>
        <row r="17">
          <cell r="B17" t="str">
            <v>Cuotas  Seguridad  Social   . . . . . . . . . . . . . . . .</v>
          </cell>
          <cell r="E17">
            <v>143250258</v>
          </cell>
          <cell r="F17">
            <v>9.8472473002917926</v>
          </cell>
          <cell r="G17">
            <v>148912225</v>
          </cell>
          <cell r="H17">
            <v>9.6570375344257524</v>
          </cell>
          <cell r="I17">
            <v>292162502.50428486</v>
          </cell>
          <cell r="J17">
            <v>3.9525003857235674</v>
          </cell>
        </row>
        <row r="18">
          <cell r="B18" t="str">
            <v>Capítulo   I   . . . . . . . . . . . . . . . . . . . . . . . . . . . .</v>
          </cell>
          <cell r="E18">
            <v>708642495</v>
          </cell>
          <cell r="F18">
            <v>48.708196005279021</v>
          </cell>
          <cell r="G18">
            <v>736848524</v>
          </cell>
          <cell r="H18">
            <v>47.78002136714575</v>
          </cell>
          <cell r="I18">
            <v>1445491115.4882174</v>
          </cell>
          <cell r="J18">
            <v>3.9802903719455855</v>
          </cell>
        </row>
        <row r="20">
          <cell r="B20" t="str">
            <v>Capítulo   II  (  excepto  conciertos ) . . . . . . . . . .</v>
          </cell>
          <cell r="E20">
            <v>228295392</v>
          </cell>
          <cell r="F20">
            <v>15.693383131924666</v>
          </cell>
          <cell r="G20">
            <v>235695103</v>
          </cell>
          <cell r="H20">
            <v>15.289953645352783</v>
          </cell>
          <cell r="I20">
            <v>463990525.98333675</v>
          </cell>
          <cell r="J20">
            <v>3.2412879362891545</v>
          </cell>
        </row>
        <row r="21">
          <cell r="B21" t="str">
            <v>Asistencia  Sanit. Medios  Ajenos  . . . . . . . . . . .</v>
          </cell>
          <cell r="E21">
            <v>145705476</v>
          </cell>
          <cell r="F21">
            <v>10.016022834518946</v>
          </cell>
          <cell r="G21">
            <v>158544451</v>
          </cell>
          <cell r="H21">
            <v>10.281692548626713</v>
          </cell>
          <cell r="I21">
            <v>304249947.29771537</v>
          </cell>
          <cell r="J21">
            <v>8.8115940131172579</v>
          </cell>
        </row>
        <row r="22">
          <cell r="B22" t="str">
            <v>Capítulo   I I   . .. . . . . . . . . . . . . . . . . . . . . . . . .</v>
          </cell>
          <cell r="E22">
            <v>374000868</v>
          </cell>
          <cell r="F22">
            <v>25.709405966443612</v>
          </cell>
          <cell r="G22">
            <v>394239554</v>
          </cell>
          <cell r="H22">
            <v>25.571646193979497</v>
          </cell>
          <cell r="I22">
            <v>768240473.28105211</v>
          </cell>
          <cell r="J22">
            <v>5.4114008099040092</v>
          </cell>
        </row>
        <row r="24">
          <cell r="B24" t="str">
            <v>Capítulo   I I I   . .. . . . . . . . . . . . . . . . . . . . . . . .</v>
          </cell>
          <cell r="E24">
            <v>700000</v>
          </cell>
          <cell r="F24">
            <v>4.8119097350625743E-2</v>
          </cell>
          <cell r="G24">
            <v>700000</v>
          </cell>
          <cell r="H24">
            <v>4.539537485319306E-2</v>
          </cell>
          <cell r="I24">
            <v>1400000.0935144722</v>
          </cell>
          <cell r="J24">
            <v>0</v>
          </cell>
        </row>
        <row r="26">
          <cell r="B26" t="str">
            <v>Farmacia   . . . . . . . . . . . . . . . . . . . . . . . . . . . . .</v>
          </cell>
          <cell r="E26">
            <v>308099000</v>
          </cell>
          <cell r="F26">
            <v>21.179208249472058</v>
          </cell>
          <cell r="G26">
            <v>334286000</v>
          </cell>
          <cell r="H26">
            <v>21.67862611167785</v>
          </cell>
          <cell r="I26">
            <v>642385042.85783434</v>
          </cell>
          <cell r="J26">
            <v>8.4995407320374312</v>
          </cell>
        </row>
        <row r="27">
          <cell r="B27" t="str">
            <v>Transf. Corrientes  a  la  Seg. Social . . . . . . . .</v>
          </cell>
          <cell r="F27">
            <v>0</v>
          </cell>
          <cell r="G27">
            <v>4225806</v>
          </cell>
          <cell r="H27">
            <v>0.27404578203838903</v>
          </cell>
          <cell r="I27">
            <v>4225806.2740457822</v>
          </cell>
          <cell r="J27">
            <v>0</v>
          </cell>
        </row>
        <row r="28">
          <cell r="B28" t="str">
            <v>Resto  capítulo  IV  . . . . . . . . . . . . . . . . . . . . . .</v>
          </cell>
          <cell r="E28">
            <v>6160000</v>
          </cell>
          <cell r="F28">
            <v>0.4234480566855065</v>
          </cell>
          <cell r="G28">
            <v>5462588</v>
          </cell>
          <cell r="H28">
            <v>0.3542517570407917</v>
          </cell>
          <cell r="I28">
            <v>11622588.777699813</v>
          </cell>
          <cell r="J28">
            <v>-11.321623376623378</v>
          </cell>
        </row>
        <row r="29">
          <cell r="B29" t="str">
            <v>Capítulo   I V   . .. . . . . . . . . . . . . . . . . . . . . . . .</v>
          </cell>
          <cell r="E29">
            <v>314259000</v>
          </cell>
          <cell r="F29">
            <v>21.602656306157563</v>
          </cell>
          <cell r="G29">
            <v>343974394</v>
          </cell>
          <cell r="H29">
            <v>22.301923650757033</v>
          </cell>
          <cell r="I29">
            <v>658233437.90957999</v>
          </cell>
          <cell r="J29">
            <v>9.4557018255642618</v>
          </cell>
        </row>
        <row r="31">
          <cell r="B31" t="str">
            <v>Inversión  Nueva   . . . . . . . . . . . . . . . . . . . . . . .</v>
          </cell>
          <cell r="E31">
            <v>20244000</v>
          </cell>
          <cell r="F31">
            <v>1.3916042953800964</v>
          </cell>
          <cell r="G31">
            <v>17901000</v>
          </cell>
          <cell r="H31">
            <v>1.1608894360671558</v>
          </cell>
          <cell r="I31">
            <v>38145002.552493736</v>
          </cell>
          <cell r="J31">
            <v>-11.573799644339061</v>
          </cell>
        </row>
        <row r="32">
          <cell r="B32" t="str">
            <v>Inversión  de  Reposición   . . . . . . . . . . . . . . . .</v>
          </cell>
          <cell r="E32">
            <v>33849000</v>
          </cell>
          <cell r="F32">
            <v>2.3268333231733296</v>
          </cell>
          <cell r="G32">
            <v>45940324</v>
          </cell>
          <cell r="H32">
            <v>2.9792546126530595</v>
          </cell>
          <cell r="I32">
            <v>79789329.306087941</v>
          </cell>
          <cell r="J32">
            <v>35.721362521787938</v>
          </cell>
        </row>
        <row r="33">
          <cell r="B33" t="str">
            <v>Capítulo   V I  . . . . . . . . . . . . . . . . . . . . . . . . . .</v>
          </cell>
          <cell r="E33">
            <v>54093000</v>
          </cell>
          <cell r="F33">
            <v>3.718437618553426</v>
          </cell>
          <cell r="G33">
            <v>63841324</v>
          </cell>
          <cell r="H33">
            <v>4.1401440487202148</v>
          </cell>
          <cell r="I33">
            <v>117934331.85858168</v>
          </cell>
          <cell r="J33">
            <v>18.021414970513746</v>
          </cell>
        </row>
        <row r="35">
          <cell r="B35" t="str">
            <v xml:space="preserve">Transf. Capital  a  OO. AA.  Administrativos  . . . </v>
          </cell>
          <cell r="G35">
            <v>500000</v>
          </cell>
          <cell r="H35">
            <v>3.2425267752280759E-2</v>
          </cell>
        </row>
        <row r="36">
          <cell r="B36" t="str">
            <v xml:space="preserve">Transf. Capital  a  la  Seguridad  Social  . . . . . . . </v>
          </cell>
          <cell r="F36">
            <v>0</v>
          </cell>
          <cell r="G36">
            <v>250000</v>
          </cell>
          <cell r="H36">
            <v>1.621263387614038E-2</v>
          </cell>
          <cell r="I36">
            <v>250000.01621263387</v>
          </cell>
          <cell r="J36">
            <v>0</v>
          </cell>
        </row>
        <row r="37">
          <cell r="B37" t="str">
            <v xml:space="preserve">Transf. Cap. Soc. Merc. Estatales, EE y O.P. . </v>
          </cell>
          <cell r="E37">
            <v>1275000</v>
          </cell>
          <cell r="F37">
            <v>9.5645498745782598E-2</v>
          </cell>
          <cell r="H37">
            <v>0</v>
          </cell>
          <cell r="I37">
            <v>1275000.0956454987</v>
          </cell>
          <cell r="J37">
            <v>-100</v>
          </cell>
        </row>
        <row r="38">
          <cell r="B38" t="str">
            <v xml:space="preserve">Transf. Capital  a  CC. AA.   . . . . . . . . . . . . . . . </v>
          </cell>
          <cell r="E38">
            <v>350000</v>
          </cell>
          <cell r="F38">
            <v>2.4059548675312872E-2</v>
          </cell>
          <cell r="G38">
            <v>500000</v>
          </cell>
          <cell r="H38">
            <v>3.2425267752280759E-2</v>
          </cell>
          <cell r="I38">
            <v>850000.05648481648</v>
          </cell>
          <cell r="J38">
            <v>42.857142857142861</v>
          </cell>
        </row>
        <row r="39">
          <cell r="B39" t="str">
            <v>Transf. Cap. a  Familias, Inst. sin F. Lucro  . . .</v>
          </cell>
          <cell r="E39">
            <v>500000</v>
          </cell>
          <cell r="F39">
            <v>3.4370783821875535E-2</v>
          </cell>
          <cell r="G39">
            <v>250000</v>
          </cell>
          <cell r="H39">
            <v>1.621263387614038E-2</v>
          </cell>
          <cell r="I39">
            <v>750000.05058341776</v>
          </cell>
          <cell r="J39">
            <v>-50</v>
          </cell>
        </row>
        <row r="40">
          <cell r="B40" t="str">
            <v>Capítulo   V I I  . . . . . . . . . . . . . . . . . . . . . . . . . .</v>
          </cell>
          <cell r="E40">
            <v>2125000</v>
          </cell>
          <cell r="F40">
            <v>0.154075831242971</v>
          </cell>
          <cell r="G40">
            <v>1500000</v>
          </cell>
          <cell r="H40">
            <v>9.7275803256842291E-2</v>
          </cell>
          <cell r="I40">
            <v>3125000.2189263664</v>
          </cell>
          <cell r="J40">
            <v>-29.411764705882348</v>
          </cell>
        </row>
        <row r="42">
          <cell r="B42" t="str">
            <v>Capítulo   V I I I   . . . . . . . . . . . . . . . . . . . . . . . .</v>
          </cell>
          <cell r="E42">
            <v>903517</v>
          </cell>
          <cell r="F42">
            <v>6.2109174972779034E-2</v>
          </cell>
          <cell r="G42">
            <v>903517</v>
          </cell>
          <cell r="H42">
            <v>5.8593561287474907E-2</v>
          </cell>
          <cell r="I42">
            <v>1807034.1207027363</v>
          </cell>
          <cell r="J42">
            <v>0</v>
          </cell>
        </row>
        <row r="45">
          <cell r="B45" t="str">
            <v xml:space="preserve">INSALUD  GESTIÓN  NO  TRANSFERIDA  . . </v>
          </cell>
          <cell r="E45">
            <v>1454723880</v>
          </cell>
          <cell r="F45">
            <v>100.003</v>
          </cell>
          <cell r="G45">
            <v>1542007313</v>
          </cell>
          <cell r="H45">
            <v>99.995000000000005</v>
          </cell>
          <cell r="I45">
            <v>2996231392.9705744</v>
          </cell>
          <cell r="J45">
            <v>6.0000000137483198</v>
          </cell>
        </row>
      </sheetData>
      <sheetData sheetId="12" refreshError="1">
        <row r="4">
          <cell r="B4" t="str">
            <v>CUADRO    15</v>
          </cell>
        </row>
        <row r="5">
          <cell r="B5" t="str">
            <v>PRESUPUESTO  COMPARATIVO  DE  INVERSIONES  -  INSALUD  NO TRANSFERIDO  ( 1998  -  1999 )</v>
          </cell>
        </row>
        <row r="6">
          <cell r="H6" t="str">
            <v xml:space="preserve">         ( Miles  de  pesetas )</v>
          </cell>
        </row>
        <row r="9">
          <cell r="G9" t="str">
            <v xml:space="preserve">Administración </v>
          </cell>
          <cell r="H9" t="str">
            <v>Control</v>
          </cell>
        </row>
        <row r="10">
          <cell r="E10" t="str">
            <v>Atención</v>
          </cell>
          <cell r="F10" t="str">
            <v>Atención</v>
          </cell>
          <cell r="G10" t="str">
            <v>y  Servicios</v>
          </cell>
          <cell r="H10" t="str">
            <v>Interno y</v>
          </cell>
        </row>
        <row r="11">
          <cell r="B11" t="str">
            <v>CLASIFICACIÓN    ECONÓMICA</v>
          </cell>
          <cell r="D11" t="str">
            <v>Año</v>
          </cell>
          <cell r="E11" t="str">
            <v>Primaria</v>
          </cell>
          <cell r="F11" t="str">
            <v>Especializada</v>
          </cell>
          <cell r="G11" t="str">
            <v>Generales</v>
          </cell>
          <cell r="H11" t="str">
            <v>Contabilidad</v>
          </cell>
          <cell r="I11" t="str">
            <v>Total</v>
          </cell>
        </row>
        <row r="14">
          <cell r="B14" t="str">
            <v>Artículo   62  :</v>
          </cell>
          <cell r="D14">
            <v>1998</v>
          </cell>
          <cell r="E14">
            <v>11023000</v>
          </cell>
          <cell r="F14">
            <v>8771000</v>
          </cell>
          <cell r="G14">
            <v>30000</v>
          </cell>
          <cell r="H14">
            <v>420000</v>
          </cell>
          <cell r="I14">
            <v>20244000</v>
          </cell>
        </row>
        <row r="16">
          <cell r="B16" t="str">
            <v>Inversión   nueva</v>
          </cell>
          <cell r="D16">
            <v>1999</v>
          </cell>
          <cell r="E16">
            <v>9216000</v>
          </cell>
          <cell r="F16">
            <v>8651000</v>
          </cell>
          <cell r="G16">
            <v>34000</v>
          </cell>
          <cell r="I16">
            <v>17901000</v>
          </cell>
        </row>
        <row r="18">
          <cell r="C18" t="str">
            <v>( % )   1999  /  1998</v>
          </cell>
          <cell r="E18">
            <v>-16.392996461943213</v>
          </cell>
          <cell r="F18">
            <v>-1.3681450233724775</v>
          </cell>
          <cell r="G18">
            <v>13.333333333333329</v>
          </cell>
          <cell r="H18">
            <v>-100</v>
          </cell>
          <cell r="I18">
            <v>-11.573799644339061</v>
          </cell>
        </row>
        <row r="21">
          <cell r="B21" t="str">
            <v>Artículo   63  :</v>
          </cell>
          <cell r="D21">
            <v>1998</v>
          </cell>
          <cell r="E21">
            <v>1981000</v>
          </cell>
          <cell r="F21">
            <v>31193000</v>
          </cell>
          <cell r="G21">
            <v>675000</v>
          </cell>
          <cell r="I21">
            <v>33849000</v>
          </cell>
        </row>
        <row r="23">
          <cell r="B23" t="str">
            <v>Inversión   de   reposición</v>
          </cell>
          <cell r="D23">
            <v>1999</v>
          </cell>
          <cell r="E23">
            <v>4046000</v>
          </cell>
          <cell r="F23">
            <v>41069000</v>
          </cell>
          <cell r="G23">
            <v>825324</v>
          </cell>
          <cell r="I23">
            <v>45940324</v>
          </cell>
        </row>
        <row r="25">
          <cell r="C25" t="str">
            <v>( % )   1999  /  1998</v>
          </cell>
          <cell r="E25">
            <v>104.24028268551234</v>
          </cell>
          <cell r="F25">
            <v>31.660949572019376</v>
          </cell>
          <cell r="G25">
            <v>22.270222222222216</v>
          </cell>
          <cell r="I25">
            <v>35.721362521787938</v>
          </cell>
        </row>
        <row r="28">
          <cell r="B28" t="str">
            <v>Total   Capítulo   VI</v>
          </cell>
          <cell r="D28">
            <v>1998</v>
          </cell>
          <cell r="E28">
            <v>13004000</v>
          </cell>
          <cell r="F28">
            <v>39964000</v>
          </cell>
          <cell r="G28">
            <v>705000</v>
          </cell>
          <cell r="H28">
            <v>420000</v>
          </cell>
          <cell r="I28">
            <v>54093000</v>
          </cell>
        </row>
        <row r="30">
          <cell r="D30">
            <v>1999</v>
          </cell>
          <cell r="E30">
            <v>13262000</v>
          </cell>
          <cell r="F30">
            <v>49720000</v>
          </cell>
          <cell r="G30">
            <v>859324</v>
          </cell>
          <cell r="H30">
            <v>0</v>
          </cell>
          <cell r="I30">
            <v>63841324</v>
          </cell>
        </row>
        <row r="32">
          <cell r="C32" t="str">
            <v>( % )   1999  /  1998</v>
          </cell>
          <cell r="E32">
            <v>1.9840049215625868</v>
          </cell>
          <cell r="F32">
            <v>24.411970773696325</v>
          </cell>
          <cell r="G32">
            <v>21.889929078014191</v>
          </cell>
          <cell r="H32">
            <v>-100</v>
          </cell>
          <cell r="I32">
            <v>18.021414970513746</v>
          </cell>
        </row>
      </sheetData>
      <sheetData sheetId="13" refreshError="1">
        <row r="4">
          <cell r="B4" t="str">
            <v>CUADRO    16</v>
          </cell>
        </row>
        <row r="5">
          <cell r="B5" t="str">
            <v xml:space="preserve">PRESUPUESTO    DE  INVERSIONES   INSALUD    1999 </v>
          </cell>
        </row>
        <row r="6">
          <cell r="G6" t="str">
            <v>( Miles  de  pesetas )</v>
          </cell>
        </row>
        <row r="9">
          <cell r="F9" t="str">
            <v>Administración</v>
          </cell>
        </row>
        <row r="10">
          <cell r="D10" t="str">
            <v>Atención</v>
          </cell>
          <cell r="E10" t="str">
            <v>Atención</v>
          </cell>
          <cell r="F10" t="str">
            <v>y  Servicios</v>
          </cell>
        </row>
        <row r="11">
          <cell r="B11" t="str">
            <v>Tipo  de   inversión</v>
          </cell>
          <cell r="D11" t="str">
            <v>Primaria</v>
          </cell>
          <cell r="E11" t="str">
            <v>Especializada</v>
          </cell>
          <cell r="F11" t="str">
            <v>Generales</v>
          </cell>
          <cell r="G11" t="str">
            <v>Total</v>
          </cell>
        </row>
        <row r="14">
          <cell r="B14" t="str">
            <v>Inversión   Nueva</v>
          </cell>
        </row>
        <row r="16">
          <cell r="B16" t="str">
            <v>Obras    . . . . . . . . . . . . . . . . . . . . . . . . . .  . . . . . . . .</v>
          </cell>
          <cell r="D16">
            <v>7731340</v>
          </cell>
          <cell r="E16">
            <v>7726112</v>
          </cell>
          <cell r="G16">
            <v>15457452</v>
          </cell>
        </row>
        <row r="17">
          <cell r="B17" t="str">
            <v>Liquidaciones, Revisiones Precios, Incidencias   . .</v>
          </cell>
          <cell r="D17">
            <v>484660</v>
          </cell>
          <cell r="E17">
            <v>924888</v>
          </cell>
          <cell r="F17">
            <v>34000</v>
          </cell>
          <cell r="G17">
            <v>1443548</v>
          </cell>
        </row>
        <row r="18">
          <cell r="B18" t="str">
            <v>Planes  de  Montaje   . . . . . . . . . . . . . . . . . . . . . . . .</v>
          </cell>
          <cell r="D18">
            <v>1000000</v>
          </cell>
          <cell r="G18">
            <v>1000000</v>
          </cell>
        </row>
        <row r="21">
          <cell r="B21" t="str">
            <v>Total   Inversión  Nueva  . . . . . . . . . . . . . . . . . .</v>
          </cell>
          <cell r="D21">
            <v>9216000</v>
          </cell>
          <cell r="E21">
            <v>8651000</v>
          </cell>
          <cell r="F21">
            <v>34000</v>
          </cell>
          <cell r="G21">
            <v>17901000</v>
          </cell>
        </row>
        <row r="24">
          <cell r="B24" t="str">
            <v>Inversión   de  Reposición</v>
          </cell>
        </row>
        <row r="26">
          <cell r="B26" t="str">
            <v>Obras    . . . . . . . . . . . . . . . . . . . . . . . . . .</v>
          </cell>
          <cell r="D26">
            <v>1371526</v>
          </cell>
          <cell r="E26">
            <v>18749558</v>
          </cell>
          <cell r="F26">
            <v>175000</v>
          </cell>
          <cell r="G26">
            <v>20296084</v>
          </cell>
        </row>
        <row r="27">
          <cell r="B27" t="str">
            <v>Liquidaciones, Revisiones Precios, Incidencias   . .</v>
          </cell>
          <cell r="D27">
            <v>103474</v>
          </cell>
          <cell r="E27">
            <v>6069442</v>
          </cell>
          <cell r="F27">
            <v>40324</v>
          </cell>
          <cell r="G27">
            <v>6213240</v>
          </cell>
        </row>
        <row r="28">
          <cell r="B28" t="str">
            <v>Planes  de  Montaje   . . . . . . . . . . . . . . . . . . . . . . . .</v>
          </cell>
          <cell r="E28">
            <v>2200000</v>
          </cell>
          <cell r="G28">
            <v>2200000</v>
          </cell>
        </row>
        <row r="29">
          <cell r="B29" t="str">
            <v>Planes  de  Necesidades  . . . . . . . . . . . . . . . . . . . .</v>
          </cell>
          <cell r="D29">
            <v>1100000</v>
          </cell>
          <cell r="E29">
            <v>9600000</v>
          </cell>
          <cell r="F29">
            <v>160000</v>
          </cell>
          <cell r="G29">
            <v>10860000</v>
          </cell>
        </row>
        <row r="30">
          <cell r="B30" t="str">
            <v>Otros  Suministros   . . . . . . . . . . . . . . . . . . . . . . . .</v>
          </cell>
          <cell r="E30">
            <v>1150000</v>
          </cell>
          <cell r="G30">
            <v>1150000</v>
          </cell>
        </row>
        <row r="31">
          <cell r="B31" t="str">
            <v>Informática    . . . . . . . . . . . . . . . . . . . . . . . . . . . . . .</v>
          </cell>
          <cell r="D31">
            <v>1471000</v>
          </cell>
          <cell r="E31">
            <v>3300000</v>
          </cell>
          <cell r="F31">
            <v>450000</v>
          </cell>
          <cell r="G31">
            <v>5221000</v>
          </cell>
        </row>
        <row r="34">
          <cell r="B34" t="str">
            <v>Total   Inversión  de Reposición . . . . . . . . . . .</v>
          </cell>
          <cell r="D34">
            <v>4046000</v>
          </cell>
          <cell r="E34">
            <v>41069000</v>
          </cell>
          <cell r="F34">
            <v>825324</v>
          </cell>
          <cell r="G34">
            <v>45940324</v>
          </cell>
        </row>
        <row r="37">
          <cell r="B37" t="str">
            <v>TOTAL  . . . . . . . . . . . . . . . . . . . . . . . . . . . . . . . . .</v>
          </cell>
          <cell r="D37">
            <v>13262000</v>
          </cell>
          <cell r="E37">
            <v>49720000</v>
          </cell>
          <cell r="F37">
            <v>859324</v>
          </cell>
          <cell r="G37">
            <v>63841324</v>
          </cell>
        </row>
        <row r="64">
          <cell r="K64" t="str">
            <v xml:space="preserve">    GRÁFICO 11</v>
          </cell>
        </row>
        <row r="65">
          <cell r="K65" t="str">
            <v xml:space="preserve">    PRESUPUESTO PARA INVERSIONES DE INSALUD NO TRANSFERIDO - 1999</v>
          </cell>
        </row>
      </sheetData>
      <sheetData sheetId="14" refreshError="1"/>
      <sheetData sheetId="15" refreshError="1"/>
      <sheetData sheetId="16" refreshError="1">
        <row r="4">
          <cell r="C4" t="str">
            <v>PROCESO   TRANSFERENCIAL</v>
          </cell>
        </row>
        <row r="8">
          <cell r="C8" t="str">
            <v xml:space="preserve">Comunidad </v>
          </cell>
          <cell r="D8" t="str">
            <v>Año</v>
          </cell>
          <cell r="F8" t="str">
            <v>Real  Decreto</v>
          </cell>
        </row>
        <row r="9">
          <cell r="C9" t="str">
            <v>Autónoma</v>
          </cell>
          <cell r="D9" t="str">
            <v>Transferencia</v>
          </cell>
          <cell r="F9" t="str">
            <v>de Transferencia</v>
          </cell>
        </row>
        <row r="12">
          <cell r="C12" t="str">
            <v>Cataluña</v>
          </cell>
          <cell r="D12">
            <v>1981</v>
          </cell>
          <cell r="F12" t="str">
            <v>1517 / 1981, de 8 de julio</v>
          </cell>
        </row>
        <row r="13">
          <cell r="C13" t="str">
            <v>Andalucia</v>
          </cell>
          <cell r="D13">
            <v>1984</v>
          </cell>
          <cell r="F13" t="str">
            <v>400 / 1984, de 22 de febrero</v>
          </cell>
        </row>
        <row r="14">
          <cell r="C14" t="str">
            <v>Valencia</v>
          </cell>
          <cell r="D14">
            <v>1987</v>
          </cell>
          <cell r="F14" t="str">
            <v>1612 / 1987, de 27 de noviembre</v>
          </cell>
        </row>
        <row r="15">
          <cell r="C15" t="str">
            <v>País Vasco</v>
          </cell>
          <cell r="D15">
            <v>1987</v>
          </cell>
          <cell r="F15" t="str">
            <v>1536 / 1987, de 6 de noviembre</v>
          </cell>
        </row>
        <row r="16">
          <cell r="C16" t="str">
            <v>Galicia</v>
          </cell>
          <cell r="D16">
            <v>1990</v>
          </cell>
          <cell r="F16" t="str">
            <v>1679 / 1990, de 28 de diciembre</v>
          </cell>
        </row>
        <row r="17">
          <cell r="C17" t="str">
            <v>Navarra</v>
          </cell>
          <cell r="D17">
            <v>1990</v>
          </cell>
          <cell r="F17" t="str">
            <v>1680 / 1990, de 28 de diciembre</v>
          </cell>
        </row>
        <row r="18">
          <cell r="C18" t="str">
            <v>Canarias</v>
          </cell>
          <cell r="D18">
            <v>1994</v>
          </cell>
          <cell r="F18" t="str">
            <v>446 / 1994, de 11 de marzo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ENARIO 0"/>
      <sheetName val="FONDO DE GARANTIA ESCENARIO 0"/>
      <sheetName val="ESCENARIO 1"/>
      <sheetName val="FONDO DE GARANTIA ESCENARIO 1"/>
      <sheetName val="FINANCIACION COMPARADA"/>
      <sheetName val="TRAB_7ª.XLS"/>
      <sheetName val="ITAE 1996"/>
      <sheetName val="ITAE 1997"/>
      <sheetName val="ITAE 1998"/>
      <sheetName val="ITAE (AEAT, REESTIM. 11.2.98)"/>
      <sheetName val="ITAE (AEAT, 8.5.97)"/>
      <sheetName val="ITAE (S. G. CC.AA.)"/>
      <sheetName val="BAREA.XLS (JULIA TALAVERA)"/>
      <sheetName val="caracteristicas"/>
      <sheetName val="fondo"/>
      <sheetName val="irpf"/>
      <sheetName val="EVO_SIS_NUE"/>
      <sheetName val="resumen"/>
      <sheetName val="sis_actual1"/>
      <sheetName val="EVO_SIS_ACT"/>
      <sheetName val="itae"/>
      <sheetName val="grupoT1"/>
      <sheetName val="grupo_trabajo"/>
      <sheetName val="MUNDO"/>
      <sheetName val="Hoja3"/>
      <sheetName val="Hoja1"/>
      <sheetName val="TIT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SISTEMA REVISADO</v>
          </cell>
        </row>
        <row r="2">
          <cell r="A2" t="str">
            <v>HIPOTESIS:Criterios de evol. IRPF según datos reales.PERIODO 1997-2001. Año base 1996</v>
          </cell>
        </row>
        <row r="3">
          <cell r="A3" t="str">
            <v>AÑO 1996.(AÑO BASE)</v>
          </cell>
        </row>
        <row r="4">
          <cell r="A4" t="str">
            <v>COMUNIDAD
AUTONOMA</v>
          </cell>
          <cell r="B4" t="str">
            <v>PIE consolidada SIN %IRPF</v>
          </cell>
          <cell r="C4" t="str">
            <v xml:space="preserve">
IRPF Tarifa Autonómica</v>
          </cell>
          <cell r="D4" t="str">
            <v xml:space="preserve">
Participación CC.AA. IRPF</v>
          </cell>
          <cell r="E4" t="str">
            <v>Recaudación Normativa
de
tributos cedidos</v>
          </cell>
          <cell r="F4" t="str">
            <v>Recaudación Normativa
de
tasas</v>
          </cell>
          <cell r="G4" t="str">
            <v>Total</v>
          </cell>
        </row>
        <row r="5">
          <cell r="A5" t="str">
            <v>Cataluña</v>
          </cell>
          <cell r="B5">
            <v>72240.007894800976</v>
          </cell>
          <cell r="C5">
            <v>170978.03835259945</v>
          </cell>
          <cell r="D5">
            <v>170978.03835259945</v>
          </cell>
          <cell r="E5">
            <v>179271.9</v>
          </cell>
          <cell r="F5">
            <v>11925.2</v>
          </cell>
          <cell r="G5">
            <v>605393.1845999998</v>
          </cell>
        </row>
        <row r="6">
          <cell r="A6" t="str">
            <v>Galicia</v>
          </cell>
          <cell r="B6">
            <v>176936.02428628126</v>
          </cell>
          <cell r="C6">
            <v>41839.808256859382</v>
          </cell>
          <cell r="D6">
            <v>41839.808256859382</v>
          </cell>
          <cell r="E6">
            <v>40028.400000000001</v>
          </cell>
          <cell r="F6">
            <v>5296.8</v>
          </cell>
          <cell r="G6">
            <v>305940.84080000001</v>
          </cell>
        </row>
        <row r="7">
          <cell r="A7" t="str">
            <v>Andalucía</v>
          </cell>
          <cell r="B7">
            <v>440695.18166761554</v>
          </cell>
          <cell r="C7">
            <v>89204.070916192228</v>
          </cell>
          <cell r="D7">
            <v>89204.070916192228</v>
          </cell>
          <cell r="E7">
            <v>104987.8</v>
          </cell>
          <cell r="F7">
            <v>16338</v>
          </cell>
          <cell r="G7">
            <v>740429.1235000001</v>
          </cell>
        </row>
        <row r="8">
          <cell r="A8" t="str">
            <v>Valencia</v>
          </cell>
          <cell r="B8">
            <v>106567.53439896839</v>
          </cell>
          <cell r="C8">
            <v>71580.167900515837</v>
          </cell>
          <cell r="D8">
            <v>71580.167900515837</v>
          </cell>
          <cell r="E8">
            <v>101349.9</v>
          </cell>
          <cell r="F8">
            <v>5038.3999999999996</v>
          </cell>
          <cell r="G8">
            <v>356116.17020000005</v>
          </cell>
        </row>
        <row r="9">
          <cell r="A9" t="str">
            <v>Canarias</v>
          </cell>
          <cell r="B9">
            <v>94800.77765172394</v>
          </cell>
          <cell r="C9">
            <v>26371.460424138033</v>
          </cell>
          <cell r="D9">
            <v>26371.460424138033</v>
          </cell>
          <cell r="E9">
            <v>33794.6</v>
          </cell>
          <cell r="F9">
            <v>2949.1</v>
          </cell>
          <cell r="G9">
            <v>184287.39850000001</v>
          </cell>
        </row>
        <row r="11">
          <cell r="A11" t="str">
            <v>TOTAL art. 151</v>
          </cell>
          <cell r="B11">
            <v>891239.52589938999</v>
          </cell>
          <cell r="C11">
            <v>399973.54585030494</v>
          </cell>
          <cell r="D11">
            <v>399973.54585030494</v>
          </cell>
          <cell r="E11">
            <v>459432.6</v>
          </cell>
          <cell r="F11">
            <v>41547.5</v>
          </cell>
          <cell r="G11">
            <v>2192166.7176000001</v>
          </cell>
        </row>
        <row r="13">
          <cell r="A13" t="str">
            <v>Asturias</v>
          </cell>
          <cell r="B13">
            <v>858.30637742197632</v>
          </cell>
          <cell r="C13">
            <v>22366.59219193352</v>
          </cell>
          <cell r="D13">
            <v>7455.5307306445075</v>
          </cell>
          <cell r="E13">
            <v>19929.7</v>
          </cell>
          <cell r="F13">
            <v>2791</v>
          </cell>
          <cell r="G13">
            <v>53401.129300000001</v>
          </cell>
        </row>
        <row r="14">
          <cell r="A14" t="str">
            <v>Cantabria</v>
          </cell>
          <cell r="B14">
            <v>6140.7396768694889</v>
          </cell>
          <cell r="C14">
            <v>10179.334361565254</v>
          </cell>
          <cell r="D14">
            <v>10179.334361565254</v>
          </cell>
          <cell r="E14">
            <v>7524.7</v>
          </cell>
          <cell r="F14">
            <v>967</v>
          </cell>
          <cell r="G14">
            <v>34991.108399999997</v>
          </cell>
        </row>
        <row r="15">
          <cell r="A15" t="str">
            <v>La Rioja</v>
          </cell>
          <cell r="B15">
            <v>1266.4246002232462</v>
          </cell>
          <cell r="C15">
            <v>5690.4928198660518</v>
          </cell>
          <cell r="D15">
            <v>3793.6618799107014</v>
          </cell>
          <cell r="E15">
            <v>5718.4</v>
          </cell>
          <cell r="F15">
            <v>349</v>
          </cell>
          <cell r="G15">
            <v>16817.979299999999</v>
          </cell>
        </row>
        <row r="16">
          <cell r="A16" t="str">
            <v>Murcia</v>
          </cell>
          <cell r="B16">
            <v>1759.6212199505353</v>
          </cell>
          <cell r="C16">
            <v>14869.772028029678</v>
          </cell>
          <cell r="D16">
            <v>9913.1813520197866</v>
          </cell>
          <cell r="E16">
            <v>15187.5</v>
          </cell>
          <cell r="F16">
            <v>1196.4000000000001</v>
          </cell>
          <cell r="G16">
            <v>42926.474600000001</v>
          </cell>
        </row>
        <row r="17">
          <cell r="A17" t="str">
            <v>Aragón</v>
          </cell>
          <cell r="B17">
            <v>5028.9552608629965</v>
          </cell>
          <cell r="C17">
            <v>27580.604054352756</v>
          </cell>
          <cell r="D17">
            <v>9193.534684784252</v>
          </cell>
          <cell r="E17">
            <v>29409.9</v>
          </cell>
          <cell r="F17">
            <v>2281.5</v>
          </cell>
          <cell r="G17">
            <v>73494.494000000006</v>
          </cell>
        </row>
        <row r="18">
          <cell r="A18" t="str">
            <v>Castilla-La Mancha</v>
          </cell>
          <cell r="B18">
            <v>27701.674686523664</v>
          </cell>
          <cell r="C18">
            <v>22241.919856738175</v>
          </cell>
          <cell r="D18">
            <v>22241.919856738175</v>
          </cell>
          <cell r="E18">
            <v>20918.400000000001</v>
          </cell>
          <cell r="F18">
            <v>3407.5</v>
          </cell>
          <cell r="G18">
            <v>96511.414400000009</v>
          </cell>
        </row>
        <row r="19">
          <cell r="A19" t="str">
            <v>Extremadura</v>
          </cell>
          <cell r="B19">
            <v>33449.38782606824</v>
          </cell>
          <cell r="C19">
            <v>11212.130786965878</v>
          </cell>
          <cell r="D19">
            <v>11212.130786965878</v>
          </cell>
          <cell r="E19">
            <v>10486</v>
          </cell>
          <cell r="F19">
            <v>2061</v>
          </cell>
          <cell r="G19">
            <v>68420.649399999995</v>
          </cell>
        </row>
        <row r="20">
          <cell r="A20" t="str">
            <v>Baleares</v>
          </cell>
          <cell r="B20">
            <v>5036.1624274031328</v>
          </cell>
          <cell r="C20">
            <v>11393.522372596874</v>
          </cell>
          <cell r="D20">
            <v>0</v>
          </cell>
          <cell r="E20">
            <v>12674.4</v>
          </cell>
          <cell r="F20">
            <v>1017.7</v>
          </cell>
          <cell r="G20">
            <v>30121.784800000005</v>
          </cell>
        </row>
        <row r="21">
          <cell r="A21" t="str">
            <v>Madrid</v>
          </cell>
          <cell r="B21">
            <v>-6214.4910757504695</v>
          </cell>
          <cell r="C21">
            <v>178363.24617575045</v>
          </cell>
          <cell r="D21">
            <v>0</v>
          </cell>
          <cell r="E21">
            <v>89275.4</v>
          </cell>
          <cell r="F21">
            <v>11772.2</v>
          </cell>
          <cell r="G21">
            <v>273196.35509999999</v>
          </cell>
        </row>
        <row r="22">
          <cell r="A22" t="str">
            <v>Castilla y León</v>
          </cell>
          <cell r="B22">
            <v>29035.218937839782</v>
          </cell>
          <cell r="C22">
            <v>45046.188931080113</v>
          </cell>
          <cell r="D22">
            <v>45046.188931080113</v>
          </cell>
          <cell r="E22">
            <v>41218.699999999997</v>
          </cell>
          <cell r="F22">
            <v>6560.9</v>
          </cell>
          <cell r="G22">
            <v>166907.19680000001</v>
          </cell>
        </row>
        <row r="24">
          <cell r="A24" t="str">
            <v>TOTAL art. 143</v>
          </cell>
          <cell r="B24">
            <v>104061.99993741259</v>
          </cell>
          <cell r="C24">
            <v>348943.80357887875</v>
          </cell>
          <cell r="D24">
            <v>119035.48258370865</v>
          </cell>
          <cell r="E24">
            <v>252343.09999999998</v>
          </cell>
          <cell r="F24">
            <v>32404.200000000004</v>
          </cell>
          <cell r="G24">
            <v>856788.58610000007</v>
          </cell>
        </row>
        <row r="26">
          <cell r="A26" t="str">
            <v>TOTAL</v>
          </cell>
          <cell r="B26">
            <v>995301.52583680255</v>
          </cell>
          <cell r="C26">
            <v>748917.34942918364</v>
          </cell>
          <cell r="D26">
            <v>519009.0284340136</v>
          </cell>
          <cell r="E26">
            <v>711775.7</v>
          </cell>
          <cell r="F26">
            <v>73951.700000000012</v>
          </cell>
          <cell r="G26">
            <v>3048955.3037</v>
          </cell>
        </row>
        <row r="28">
          <cell r="A28" t="str">
            <v>SISTEMA REVISADO</v>
          </cell>
        </row>
        <row r="29">
          <cell r="A29" t="str">
            <v>HIPOTESIS:Criterios de evol. IRPF según datos reales.PERIODO 1997-2001. Año base 1996</v>
          </cell>
        </row>
        <row r="30">
          <cell r="A30" t="str">
            <v>FINANCIACION RESULTANTE</v>
          </cell>
        </row>
        <row r="31">
          <cell r="A31">
            <v>1997</v>
          </cell>
        </row>
        <row r="32">
          <cell r="A32" t="str">
            <v>COMUNIDAD
AUTONOMA</v>
          </cell>
          <cell r="B32" t="str">
            <v>PIE consolidada SIN %IRPF</v>
          </cell>
          <cell r="C32" t="str">
            <v xml:space="preserve">
IRPF Tarifa Autonómica</v>
          </cell>
          <cell r="D32" t="str">
            <v xml:space="preserve">
Participación CC.AA. IRPF</v>
          </cell>
          <cell r="E32" t="str">
            <v>Recaudación Normativa
de
tributos cedidos</v>
          </cell>
          <cell r="F32" t="str">
            <v>Recaudación Normativa
de
tasas</v>
          </cell>
          <cell r="G32" t="str">
            <v>Total</v>
          </cell>
        </row>
        <row r="33">
          <cell r="A33" t="str">
            <v>Cataluña</v>
          </cell>
          <cell r="B33">
            <v>77658.008486911043</v>
          </cell>
          <cell r="C33">
            <v>174363.48348577166</v>
          </cell>
          <cell r="D33">
            <v>174363.48348577166</v>
          </cell>
          <cell r="E33">
            <v>192717.29249999998</v>
          </cell>
          <cell r="F33">
            <v>12819.59</v>
          </cell>
          <cell r="G33">
            <v>631921.85795845429</v>
          </cell>
        </row>
        <row r="34">
          <cell r="A34" t="str">
            <v>Galicia</v>
          </cell>
          <cell r="B34">
            <v>190206.22610775236</v>
          </cell>
          <cell r="C34">
            <v>42601.164429052151</v>
          </cell>
          <cell r="D34">
            <v>42601.164429052151</v>
          </cell>
          <cell r="E34">
            <v>43030.53</v>
          </cell>
          <cell r="F34">
            <v>5694.06</v>
          </cell>
          <cell r="G34">
            <v>324133.14496585663</v>
          </cell>
        </row>
        <row r="35">
          <cell r="A35" t="str">
            <v>Andalucía</v>
          </cell>
          <cell r="B35">
            <v>473747.32029268669</v>
          </cell>
          <cell r="C35">
            <v>90858.380748212847</v>
          </cell>
          <cell r="D35">
            <v>90858.380748212847</v>
          </cell>
          <cell r="E35">
            <v>112861.88499999999</v>
          </cell>
          <cell r="F35">
            <v>17563.349999999999</v>
          </cell>
          <cell r="G35">
            <v>785889.31678911229</v>
          </cell>
        </row>
        <row r="36">
          <cell r="A36" t="str">
            <v>Valencia</v>
          </cell>
          <cell r="B36">
            <v>114560.09947889102</v>
          </cell>
          <cell r="C36">
            <v>72935.035811321053</v>
          </cell>
          <cell r="D36">
            <v>72935.035811321053</v>
          </cell>
          <cell r="E36">
            <v>108951.14249999999</v>
          </cell>
          <cell r="F36">
            <v>5416.28</v>
          </cell>
          <cell r="G36">
            <v>374797.5936015331</v>
          </cell>
        </row>
        <row r="37">
          <cell r="A37" t="str">
            <v>Canarias</v>
          </cell>
          <cell r="B37">
            <v>101910.83597560323</v>
          </cell>
          <cell r="C37">
            <v>26885.645789789767</v>
          </cell>
          <cell r="D37">
            <v>26885.645789789767</v>
          </cell>
          <cell r="E37">
            <v>36329.195</v>
          </cell>
          <cell r="F37">
            <v>3170.2824999999998</v>
          </cell>
          <cell r="G37">
            <v>195181.60505518276</v>
          </cell>
        </row>
        <row r="39">
          <cell r="A39" t="str">
            <v>TOTAL art. 151</v>
          </cell>
          <cell r="B39">
            <v>958082.49034184427</v>
          </cell>
          <cell r="C39">
            <v>407643.71026414749</v>
          </cell>
          <cell r="D39">
            <v>407643.71026414749</v>
          </cell>
          <cell r="E39">
            <v>493890.04499999998</v>
          </cell>
          <cell r="F39">
            <v>44663.5625</v>
          </cell>
          <cell r="G39">
            <v>2311923.5183701389</v>
          </cell>
        </row>
        <row r="41">
          <cell r="A41" t="str">
            <v>Asturias</v>
          </cell>
          <cell r="B41">
            <v>922.6793557286245</v>
          </cell>
          <cell r="C41">
            <v>22798.252299386939</v>
          </cell>
          <cell r="D41">
            <v>7599.4174331289805</v>
          </cell>
          <cell r="E41">
            <v>21424.427500000002</v>
          </cell>
          <cell r="F41">
            <v>3000.3249999999998</v>
          </cell>
          <cell r="G41">
            <v>55745.101588244543</v>
          </cell>
        </row>
        <row r="42">
          <cell r="A42" t="str">
            <v>Cantabria</v>
          </cell>
          <cell r="B42">
            <v>6601.2951526347006</v>
          </cell>
          <cell r="C42">
            <v>10378.938143319894</v>
          </cell>
          <cell r="D42">
            <v>10378.938143319894</v>
          </cell>
          <cell r="E42">
            <v>8089.0524999999998</v>
          </cell>
          <cell r="F42">
            <v>1039.5249999999999</v>
          </cell>
          <cell r="G42">
            <v>36487.74893927449</v>
          </cell>
        </row>
        <row r="43">
          <cell r="A43" t="str">
            <v>La Rioja</v>
          </cell>
          <cell r="B43">
            <v>1361.4064452399896</v>
          </cell>
          <cell r="C43">
            <v>5799.9461849796162</v>
          </cell>
          <cell r="D43">
            <v>3866.6307899864109</v>
          </cell>
          <cell r="E43">
            <v>6147.28</v>
          </cell>
          <cell r="F43">
            <v>375.17500000000001</v>
          </cell>
          <cell r="G43">
            <v>17550.438420206017</v>
          </cell>
        </row>
        <row r="44">
          <cell r="A44" t="str">
            <v>Murcia</v>
          </cell>
          <cell r="B44">
            <v>1891.5928114468254</v>
          </cell>
          <cell r="C44">
            <v>15145.533405099648</v>
          </cell>
          <cell r="D44">
            <v>10097.022270066433</v>
          </cell>
          <cell r="E44">
            <v>16326.5625</v>
          </cell>
          <cell r="F44">
            <v>1286.1300000000001</v>
          </cell>
          <cell r="G44">
            <v>44746.8409866129</v>
          </cell>
        </row>
        <row r="45">
          <cell r="A45" t="str">
            <v>Aragón</v>
          </cell>
          <cell r="B45">
            <v>5406.1269054277209</v>
          </cell>
          <cell r="C45">
            <v>28106.680040063646</v>
          </cell>
          <cell r="D45">
            <v>9368.8933466878825</v>
          </cell>
          <cell r="E45">
            <v>31615.642500000002</v>
          </cell>
          <cell r="F45">
            <v>2452.6124999999997</v>
          </cell>
          <cell r="G45">
            <v>76949.955292179249</v>
          </cell>
        </row>
        <row r="46">
          <cell r="A46" t="str">
            <v>Castilla-La Mancha</v>
          </cell>
          <cell r="B46">
            <v>29779.300288012939</v>
          </cell>
          <cell r="C46">
            <v>22638.970533768199</v>
          </cell>
          <cell r="D46">
            <v>22638.970533768199</v>
          </cell>
          <cell r="E46">
            <v>22487.279999999999</v>
          </cell>
          <cell r="F46">
            <v>3663.0625</v>
          </cell>
          <cell r="G46">
            <v>101207.58385554934</v>
          </cell>
        </row>
        <row r="47">
          <cell r="A47" t="str">
            <v>Extremadura</v>
          </cell>
          <cell r="B47">
            <v>35958.091913023352</v>
          </cell>
          <cell r="C47">
            <v>11411.170003949517</v>
          </cell>
          <cell r="D47">
            <v>11411.170003949517</v>
          </cell>
          <cell r="E47">
            <v>11272.449999999999</v>
          </cell>
          <cell r="F47">
            <v>2215.5749999999998</v>
          </cell>
          <cell r="G47">
            <v>72268.456920922385</v>
          </cell>
        </row>
        <row r="48">
          <cell r="A48" t="str">
            <v>Baleares</v>
          </cell>
          <cell r="B48">
            <v>5413.8746094583676</v>
          </cell>
          <cell r="C48">
            <v>11613.723292894805</v>
          </cell>
          <cell r="D48">
            <v>0</v>
          </cell>
          <cell r="E48">
            <v>13624.98</v>
          </cell>
          <cell r="F48">
            <v>1094.0274999999999</v>
          </cell>
          <cell r="G48">
            <v>31746.605402353172</v>
          </cell>
        </row>
        <row r="49">
          <cell r="A49" t="str">
            <v>Madrid</v>
          </cell>
          <cell r="B49">
            <v>-6680.5779064317539</v>
          </cell>
          <cell r="C49">
            <v>181967.37290480608</v>
          </cell>
          <cell r="D49">
            <v>0</v>
          </cell>
          <cell r="E49">
            <v>95971.054999999993</v>
          </cell>
          <cell r="F49">
            <v>12655.115</v>
          </cell>
          <cell r="G49">
            <v>283912.96499837434</v>
          </cell>
        </row>
        <row r="50">
          <cell r="A50" t="str">
            <v>Castilla y León</v>
          </cell>
          <cell r="B50">
            <v>31212.860358177764</v>
          </cell>
          <cell r="C50">
            <v>45876.111786792753</v>
          </cell>
          <cell r="D50">
            <v>45876.111786792753</v>
          </cell>
          <cell r="E50">
            <v>44310.102499999994</v>
          </cell>
          <cell r="F50">
            <v>7052.9674999999997</v>
          </cell>
          <cell r="G50">
            <v>174328.15393176329</v>
          </cell>
        </row>
        <row r="52">
          <cell r="A52" t="str">
            <v>TOTAL art. 143</v>
          </cell>
          <cell r="B52">
            <v>111866.64993271854</v>
          </cell>
          <cell r="C52">
            <v>355736.69859506108</v>
          </cell>
          <cell r="D52">
            <v>121237.15430770007</v>
          </cell>
          <cell r="E52">
            <v>271268.83249999996</v>
          </cell>
          <cell r="F52">
            <v>34834.514999999999</v>
          </cell>
          <cell r="G52">
            <v>894943.85033547971</v>
          </cell>
        </row>
        <row r="54">
          <cell r="A54" t="str">
            <v>TOTAL</v>
          </cell>
          <cell r="B54">
            <v>1069949.1402745629</v>
          </cell>
          <cell r="C54">
            <v>763380.40885920858</v>
          </cell>
          <cell r="D54">
            <v>528880.8645718476</v>
          </cell>
          <cell r="E54">
            <v>765158.87749999994</v>
          </cell>
          <cell r="F54">
            <v>79498.077499999999</v>
          </cell>
          <cell r="G54">
            <v>3206867.3687056187</v>
          </cell>
        </row>
        <row r="55">
          <cell r="A55" t="str">
            <v>INDICE CC.AA. 151</v>
          </cell>
          <cell r="C55">
            <v>1.075</v>
          </cell>
        </row>
        <row r="57">
          <cell r="A57" t="str">
            <v>SISTEMA REVISADO</v>
          </cell>
        </row>
        <row r="58">
          <cell r="A58" t="str">
            <v>HIPOTESIS:Criterios de evol. IRPF según datos reales.PERIODO 1997-2001. Año base 1996</v>
          </cell>
        </row>
        <row r="59">
          <cell r="A59" t="str">
            <v>FINANCIACION RESULTANTE</v>
          </cell>
        </row>
        <row r="60">
          <cell r="A60">
            <v>1998</v>
          </cell>
        </row>
        <row r="61">
          <cell r="A61" t="str">
            <v>COMUNIDAD
AUTONOMA</v>
          </cell>
          <cell r="B61" t="str">
            <v>PIE consolidada SIN %IRPF</v>
          </cell>
          <cell r="C61" t="str">
            <v xml:space="preserve">
IRPF Tarifa Autonómica</v>
          </cell>
          <cell r="D61" t="str">
            <v xml:space="preserve">
Participación CC.AA. IRPF</v>
          </cell>
          <cell r="E61" t="str">
            <v>Recaudación Normativa
de
tributos cedidos</v>
          </cell>
          <cell r="F61" t="str">
            <v>Recaudación Normativa
de
tasas</v>
          </cell>
          <cell r="G61" t="str">
            <v>Total</v>
          </cell>
        </row>
        <row r="62">
          <cell r="A62" t="str">
            <v>Cataluña</v>
          </cell>
          <cell r="B62">
            <v>83482.359123429371</v>
          </cell>
          <cell r="C62">
            <v>184243.0570273452</v>
          </cell>
          <cell r="D62">
            <v>184243.0570273452</v>
          </cell>
          <cell r="E62">
            <v>207171.08943749996</v>
          </cell>
          <cell r="F62">
            <v>13781.05925</v>
          </cell>
          <cell r="G62">
            <v>672920.62186561979</v>
          </cell>
        </row>
        <row r="63">
          <cell r="A63" t="str">
            <v>Galicia</v>
          </cell>
          <cell r="B63">
            <v>204471.69306583377</v>
          </cell>
          <cell r="C63">
            <v>44784.566613344148</v>
          </cell>
          <cell r="D63">
            <v>44784.566613344148</v>
          </cell>
          <cell r="E63">
            <v>46257.819749999995</v>
          </cell>
          <cell r="F63">
            <v>6121.1144999999997</v>
          </cell>
          <cell r="G63">
            <v>346419.76054252207</v>
          </cell>
        </row>
        <row r="64">
          <cell r="A64" t="str">
            <v>Andalucía</v>
          </cell>
          <cell r="B64">
            <v>509278.36931463814</v>
          </cell>
          <cell r="C64">
            <v>94899.963302097865</v>
          </cell>
          <cell r="D64">
            <v>94899.963302097865</v>
          </cell>
          <cell r="E64">
            <v>121326.52637499999</v>
          </cell>
          <cell r="F64">
            <v>18880.60125</v>
          </cell>
          <cell r="G64">
            <v>839285.42354383378</v>
          </cell>
        </row>
        <row r="65">
          <cell r="A65" t="str">
            <v>Valencia</v>
          </cell>
          <cell r="B65">
            <v>123152.10693980784</v>
          </cell>
          <cell r="C65">
            <v>76707.83128121242</v>
          </cell>
          <cell r="D65">
            <v>76707.83128121242</v>
          </cell>
          <cell r="E65">
            <v>117122.47818749999</v>
          </cell>
          <cell r="F65">
            <v>5822.5009999999993</v>
          </cell>
          <cell r="G65">
            <v>399512.74868973263</v>
          </cell>
        </row>
        <row r="66">
          <cell r="A66" t="str">
            <v>Canarias</v>
          </cell>
          <cell r="B66">
            <v>109554.14867377347</v>
          </cell>
          <cell r="C66">
            <v>28273.132546849996</v>
          </cell>
          <cell r="D66">
            <v>28273.132546849996</v>
          </cell>
          <cell r="E66">
            <v>39053.884624999992</v>
          </cell>
          <cell r="F66">
            <v>3408.0536874999998</v>
          </cell>
          <cell r="G66">
            <v>208562.35207997344</v>
          </cell>
        </row>
        <row r="68">
          <cell r="A68" t="str">
            <v>TOTAL art. 151</v>
          </cell>
          <cell r="B68">
            <v>1029938.6771174826</v>
          </cell>
          <cell r="C68">
            <v>428908.55077084969</v>
          </cell>
          <cell r="D68">
            <v>428908.55077084969</v>
          </cell>
          <cell r="E68">
            <v>530931.7983749999</v>
          </cell>
          <cell r="F68">
            <v>48013.329687499994</v>
          </cell>
          <cell r="G68">
            <v>2466700.9067216818</v>
          </cell>
        </row>
        <row r="70">
          <cell r="A70" t="str">
            <v>Asturias</v>
          </cell>
          <cell r="B70">
            <v>991.88030740827128</v>
          </cell>
          <cell r="C70">
            <v>24012.430004322268</v>
          </cell>
          <cell r="D70">
            <v>8004.1433347740895</v>
          </cell>
          <cell r="E70">
            <v>23031.259562499999</v>
          </cell>
          <cell r="F70">
            <v>3225.3493749999998</v>
          </cell>
          <cell r="G70">
            <v>59265.06258400462</v>
          </cell>
        </row>
        <row r="71">
          <cell r="A71" t="str">
            <v>Cantabria</v>
          </cell>
          <cell r="B71">
            <v>7096.3922890823023</v>
          </cell>
          <cell r="C71">
            <v>10914.628231413315</v>
          </cell>
          <cell r="D71">
            <v>10914.628231413315</v>
          </cell>
          <cell r="E71">
            <v>8695.7314374999987</v>
          </cell>
          <cell r="F71">
            <v>1117.4893749999999</v>
          </cell>
          <cell r="G71">
            <v>38738.869564408931</v>
          </cell>
        </row>
        <row r="72">
          <cell r="A72" t="str">
            <v>La Rioja</v>
          </cell>
          <cell r="B72">
            <v>1463.5119286329889</v>
          </cell>
          <cell r="C72">
            <v>6105.2716031989494</v>
          </cell>
          <cell r="D72">
            <v>4070.1810687993002</v>
          </cell>
          <cell r="E72">
            <v>6608.3259999999991</v>
          </cell>
          <cell r="F72">
            <v>403.31312499999996</v>
          </cell>
          <cell r="G72">
            <v>18650.603725631241</v>
          </cell>
        </row>
        <row r="73">
          <cell r="A73" t="str">
            <v>Murcia</v>
          </cell>
          <cell r="B73">
            <v>2033.4622723053371</v>
          </cell>
          <cell r="C73">
            <v>15824.1889099155</v>
          </cell>
          <cell r="D73">
            <v>10549.459273277002</v>
          </cell>
          <cell r="E73">
            <v>17551.0546875</v>
          </cell>
          <cell r="F73">
            <v>1382.5897500000001</v>
          </cell>
          <cell r="G73">
            <v>47340.754892997837</v>
          </cell>
        </row>
        <row r="74">
          <cell r="A74" t="str">
            <v>Aragón</v>
          </cell>
          <cell r="B74">
            <v>5811.5864233348002</v>
          </cell>
          <cell r="C74">
            <v>29622.971725622796</v>
          </cell>
          <cell r="D74">
            <v>9874.3239085409332</v>
          </cell>
          <cell r="E74">
            <v>33986.815687499999</v>
          </cell>
          <cell r="F74">
            <v>2636.5584374999999</v>
          </cell>
          <cell r="G74">
            <v>81932.256182498531</v>
          </cell>
        </row>
        <row r="75">
          <cell r="A75" t="str">
            <v>Castilla-La Mancha</v>
          </cell>
          <cell r="B75">
            <v>32012.747809613906</v>
          </cell>
          <cell r="C75">
            <v>23663.081081889071</v>
          </cell>
          <cell r="D75">
            <v>23663.081081889071</v>
          </cell>
          <cell r="E75">
            <v>24173.826000000001</v>
          </cell>
          <cell r="F75">
            <v>3937.7921874999997</v>
          </cell>
          <cell r="G75">
            <v>107450.52816089205</v>
          </cell>
        </row>
        <row r="76">
          <cell r="A76" t="str">
            <v>Extremadura</v>
          </cell>
          <cell r="B76">
            <v>38654.948806500106</v>
          </cell>
          <cell r="C76">
            <v>11913.477663257336</v>
          </cell>
          <cell r="D76">
            <v>11913.477663257336</v>
          </cell>
          <cell r="E76">
            <v>12117.883749999999</v>
          </cell>
          <cell r="F76">
            <v>2381.743125</v>
          </cell>
          <cell r="G76">
            <v>76981.531008014761</v>
          </cell>
        </row>
        <row r="77">
          <cell r="A77" t="str">
            <v>Baleares</v>
          </cell>
          <cell r="B77">
            <v>5819.9152051677447</v>
          </cell>
          <cell r="C77">
            <v>12256.652438160389</v>
          </cell>
          <cell r="D77">
            <v>0</v>
          </cell>
          <cell r="E77">
            <v>14646.853499999997</v>
          </cell>
          <cell r="F77">
            <v>1176.0795625000001</v>
          </cell>
          <cell r="G77">
            <v>33899.500705828134</v>
          </cell>
        </row>
        <row r="78">
          <cell r="A78" t="str">
            <v>Madrid</v>
          </cell>
          <cell r="B78">
            <v>-7181.6212494141355</v>
          </cell>
          <cell r="C78">
            <v>192358.06645883733</v>
          </cell>
          <cell r="D78">
            <v>0</v>
          </cell>
          <cell r="E78">
            <v>103168.88412499998</v>
          </cell>
          <cell r="F78">
            <v>13604.248625</v>
          </cell>
          <cell r="G78">
            <v>301949.57795942319</v>
          </cell>
        </row>
        <row r="79">
          <cell r="A79" t="str">
            <v>Castilla y León</v>
          </cell>
          <cell r="B79">
            <v>33553.824885041096</v>
          </cell>
          <cell r="C79">
            <v>48169.356097936477</v>
          </cell>
          <cell r="D79">
            <v>48169.356097936477</v>
          </cell>
          <cell r="E79">
            <v>47633.360187499995</v>
          </cell>
          <cell r="F79">
            <v>7581.9400624999989</v>
          </cell>
          <cell r="G79">
            <v>185107.83733091404</v>
          </cell>
        </row>
        <row r="81">
          <cell r="A81" t="str">
            <v>TOTAL art. 143</v>
          </cell>
          <cell r="B81">
            <v>120256.64867767243</v>
          </cell>
          <cell r="C81">
            <v>374840.12421455345</v>
          </cell>
          <cell r="D81">
            <v>127158.65065988753</v>
          </cell>
          <cell r="E81">
            <v>291613.99493749999</v>
          </cell>
          <cell r="F81">
            <v>37447.103624999996</v>
          </cell>
          <cell r="G81">
            <v>951316.52211461333</v>
          </cell>
        </row>
        <row r="83">
          <cell r="A83" t="str">
            <v>TOTAL</v>
          </cell>
          <cell r="B83">
            <v>1150195.325795155</v>
          </cell>
          <cell r="C83">
            <v>803748.6749854032</v>
          </cell>
          <cell r="D83">
            <v>556067.20143073727</v>
          </cell>
          <cell r="E83">
            <v>822545.79331249988</v>
          </cell>
          <cell r="F83">
            <v>85460.433312499983</v>
          </cell>
          <cell r="G83">
            <v>3418017.4288362954</v>
          </cell>
        </row>
        <row r="84">
          <cell r="A84" t="str">
            <v>INDICE CC.AA. 151</v>
          </cell>
          <cell r="C84">
            <v>1.1556249999999999</v>
          </cell>
        </row>
        <row r="86">
          <cell r="A86" t="str">
            <v>SISTEMA REVISADO</v>
          </cell>
        </row>
        <row r="87">
          <cell r="A87" t="str">
            <v>HIPOTESIS:Criterios de evol. IRPF según datos reales.PERIODO 1997-2001. Año base 1996</v>
          </cell>
        </row>
        <row r="88">
          <cell r="A88" t="str">
            <v>FINANCIACION RESULTANTE</v>
          </cell>
        </row>
        <row r="89">
          <cell r="A89">
            <v>1999</v>
          </cell>
        </row>
        <row r="90">
          <cell r="A90" t="str">
            <v>COMUNIDAD
AUTONOMA</v>
          </cell>
          <cell r="B90" t="str">
            <v>PIE consolidada SIN %IRPF</v>
          </cell>
          <cell r="C90" t="str">
            <v xml:space="preserve">
IRPF Tarifa Autonómica</v>
          </cell>
          <cell r="D90" t="str">
            <v xml:space="preserve">
Participación CC.AA. IRPF</v>
          </cell>
          <cell r="E90" t="str">
            <v>Recaudación Normativa
de
tributos cedidos</v>
          </cell>
          <cell r="F90" t="str">
            <v>Recaudación Normativa
de
tasas</v>
          </cell>
          <cell r="G90" t="str">
            <v>Total</v>
          </cell>
        </row>
        <row r="91">
          <cell r="A91" t="str">
            <v>Cataluña</v>
          </cell>
          <cell r="B91">
            <v>89743.536057686564</v>
          </cell>
          <cell r="C91">
            <v>190228.01076009069</v>
          </cell>
          <cell r="D91">
            <v>190228.01076009069</v>
          </cell>
          <cell r="E91">
            <v>222708.92114531246</v>
          </cell>
          <cell r="F91">
            <v>14814.638693749999</v>
          </cell>
          <cell r="G91">
            <v>707723.1174169305</v>
          </cell>
        </row>
        <row r="92">
          <cell r="A92" t="str">
            <v>Galicia</v>
          </cell>
          <cell r="B92">
            <v>219807.07004577128</v>
          </cell>
          <cell r="C92">
            <v>47152.840331143219</v>
          </cell>
          <cell r="D92">
            <v>47152.840331143219</v>
          </cell>
          <cell r="E92">
            <v>49727.156231249995</v>
          </cell>
          <cell r="F92">
            <v>6580.198087499999</v>
          </cell>
          <cell r="G92">
            <v>370420.10502680769</v>
          </cell>
        </row>
        <row r="93">
          <cell r="A93" t="str">
            <v>Andalucía</v>
          </cell>
          <cell r="B93">
            <v>547474.24701323605</v>
          </cell>
          <cell r="C93">
            <v>98100.453172104302</v>
          </cell>
          <cell r="D93">
            <v>98100.453172104302</v>
          </cell>
          <cell r="E93">
            <v>130426.01585312499</v>
          </cell>
          <cell r="F93">
            <v>20296.646343749999</v>
          </cell>
          <cell r="G93">
            <v>894397.81555431965</v>
          </cell>
        </row>
        <row r="94">
          <cell r="A94" t="str">
            <v>Valencia</v>
          </cell>
          <cell r="B94">
            <v>132388.51496029343</v>
          </cell>
          <cell r="C94">
            <v>80019.66219626971</v>
          </cell>
          <cell r="D94">
            <v>80019.66219626971</v>
          </cell>
          <cell r="E94">
            <v>125906.66405156247</v>
          </cell>
          <cell r="F94">
            <v>6259.1885749999992</v>
          </cell>
          <cell r="G94">
            <v>424593.69197939534</v>
          </cell>
        </row>
        <row r="95">
          <cell r="A95" t="str">
            <v>Canarias</v>
          </cell>
          <cell r="B95">
            <v>117770.70982430647</v>
          </cell>
          <cell r="C95">
            <v>29906.20872541596</v>
          </cell>
          <cell r="D95">
            <v>29906.20872541596</v>
          </cell>
          <cell r="E95">
            <v>41982.925971874996</v>
          </cell>
          <cell r="F95">
            <v>3663.6577140624995</v>
          </cell>
          <cell r="G95">
            <v>223229.71096107588</v>
          </cell>
        </row>
        <row r="97">
          <cell r="A97" t="str">
            <v>TOTAL art. 151</v>
          </cell>
          <cell r="B97">
            <v>1107184.0779012938</v>
          </cell>
          <cell r="C97">
            <v>445407.17518502392</v>
          </cell>
          <cell r="D97">
            <v>445407.17518502392</v>
          </cell>
          <cell r="E97">
            <v>570751.68325312482</v>
          </cell>
          <cell r="F97">
            <v>51614.3294140625</v>
          </cell>
          <cell r="G97">
            <v>2620364.4409385291</v>
          </cell>
        </row>
        <row r="99">
          <cell r="A99" t="str">
            <v>Asturias</v>
          </cell>
          <cell r="B99">
            <v>1066.2713304638917</v>
          </cell>
          <cell r="C99">
            <v>24713.598214353868</v>
          </cell>
          <cell r="D99">
            <v>8237.8660714512898</v>
          </cell>
          <cell r="E99">
            <v>24758.604029687496</v>
          </cell>
          <cell r="F99">
            <v>3467.2505781249997</v>
          </cell>
          <cell r="G99">
            <v>62243.590224081541</v>
          </cell>
        </row>
        <row r="100">
          <cell r="A100" t="str">
            <v>Cantabria</v>
          </cell>
          <cell r="B100">
            <v>7628.6217107634748</v>
          </cell>
          <cell r="C100">
            <v>11157.184766622853</v>
          </cell>
          <cell r="D100">
            <v>11157.184766622853</v>
          </cell>
          <cell r="E100">
            <v>9347.9112953124986</v>
          </cell>
          <cell r="F100">
            <v>1201.3010781249998</v>
          </cell>
          <cell r="G100">
            <v>40492.203617446678</v>
          </cell>
        </row>
        <row r="101">
          <cell r="A101" t="str">
            <v>La Rioja</v>
          </cell>
          <cell r="B101">
            <v>1573.275323280463</v>
          </cell>
          <cell r="C101">
            <v>6323.2991371267717</v>
          </cell>
          <cell r="D101">
            <v>4215.5327580845142</v>
          </cell>
          <cell r="E101">
            <v>7103.9504499999985</v>
          </cell>
          <cell r="F101">
            <v>433.56160937499993</v>
          </cell>
          <cell r="G101">
            <v>19649.619277866746</v>
          </cell>
        </row>
        <row r="102">
          <cell r="A102" t="str">
            <v>Murcia</v>
          </cell>
          <cell r="B102">
            <v>2185.9719427282375</v>
          </cell>
          <cell r="C102">
            <v>16486.699171080934</v>
          </cell>
          <cell r="D102">
            <v>10991.132780720623</v>
          </cell>
          <cell r="E102">
            <v>18867.383789062496</v>
          </cell>
          <cell r="F102">
            <v>1486.2839812499999</v>
          </cell>
          <cell r="G102">
            <v>50017.471664842291</v>
          </cell>
        </row>
        <row r="103">
          <cell r="A103" t="str">
            <v>Aragón</v>
          </cell>
          <cell r="B103">
            <v>6247.4554050849092</v>
          </cell>
          <cell r="C103">
            <v>30398.71538694781</v>
          </cell>
          <cell r="D103">
            <v>10132.905128982604</v>
          </cell>
          <cell r="E103">
            <v>36535.826864062496</v>
          </cell>
          <cell r="F103">
            <v>2834.3003203124995</v>
          </cell>
          <cell r="G103">
            <v>86149.203105390305</v>
          </cell>
        </row>
        <row r="104">
          <cell r="A104" t="str">
            <v>Castilla-La Mancha</v>
          </cell>
          <cell r="B104">
            <v>34413.703895334947</v>
          </cell>
          <cell r="C104">
            <v>24837.729863292123</v>
          </cell>
          <cell r="D104">
            <v>24837.729863292123</v>
          </cell>
          <cell r="E104">
            <v>25986.862949999999</v>
          </cell>
          <cell r="F104">
            <v>4233.1266015624997</v>
          </cell>
          <cell r="G104">
            <v>114309.1531734817</v>
          </cell>
        </row>
        <row r="105">
          <cell r="A105" t="str">
            <v>Extremadura</v>
          </cell>
          <cell r="B105">
            <v>41554.069966987612</v>
          </cell>
          <cell r="C105">
            <v>12613.222871984708</v>
          </cell>
          <cell r="D105">
            <v>12613.222871984708</v>
          </cell>
          <cell r="E105">
            <v>13026.725031249998</v>
          </cell>
          <cell r="F105">
            <v>2560.3738593749995</v>
          </cell>
          <cell r="G105">
            <v>82367.614601582027</v>
          </cell>
        </row>
        <row r="106">
          <cell r="A106" t="str">
            <v>Baleares</v>
          </cell>
          <cell r="B106">
            <v>6256.4088455553256</v>
          </cell>
          <cell r="C106">
            <v>12821.28070295752</v>
          </cell>
          <cell r="D106">
            <v>0</v>
          </cell>
          <cell r="E106">
            <v>15745.367512499997</v>
          </cell>
          <cell r="F106">
            <v>1264.2855296875</v>
          </cell>
          <cell r="G106">
            <v>36087.34259070034</v>
          </cell>
        </row>
        <row r="107">
          <cell r="A107" t="str">
            <v>Madrid</v>
          </cell>
          <cell r="B107">
            <v>-7720.2428431201952</v>
          </cell>
          <cell r="C107">
            <v>196945.74946530155</v>
          </cell>
          <cell r="D107">
            <v>0</v>
          </cell>
          <cell r="E107">
            <v>110906.55043437498</v>
          </cell>
          <cell r="F107">
            <v>14624.567271874999</v>
          </cell>
          <cell r="G107">
            <v>314756.62432843132</v>
          </cell>
        </row>
        <row r="108">
          <cell r="A108" t="str">
            <v>Castilla y León</v>
          </cell>
          <cell r="B108">
            <v>36070.361751419179</v>
          </cell>
          <cell r="C108">
            <v>50107.353256721741</v>
          </cell>
          <cell r="D108">
            <v>50107.353256721741</v>
          </cell>
          <cell r="E108">
            <v>51205.862201562493</v>
          </cell>
          <cell r="F108">
            <v>8150.5855671874988</v>
          </cell>
          <cell r="G108">
            <v>195641.51603361266</v>
          </cell>
        </row>
        <row r="110">
          <cell r="A110" t="str">
            <v>TOTAL art. 143</v>
          </cell>
          <cell r="B110">
            <v>129275.89732849784</v>
          </cell>
          <cell r="C110">
            <v>386404.83283638989</v>
          </cell>
          <cell r="D110">
            <v>132292.92749786045</v>
          </cell>
          <cell r="E110">
            <v>313485.04455781245</v>
          </cell>
          <cell r="F110">
            <v>40255.636396874994</v>
          </cell>
          <cell r="G110">
            <v>1001714.3386174357</v>
          </cell>
        </row>
        <row r="112">
          <cell r="A112" t="str">
            <v>TOTAL</v>
          </cell>
          <cell r="B112">
            <v>1236459.9752297916</v>
          </cell>
          <cell r="C112">
            <v>831812.00802141381</v>
          </cell>
          <cell r="D112">
            <v>577700.10268288432</v>
          </cell>
          <cell r="E112">
            <v>884236.72781093721</v>
          </cell>
          <cell r="F112">
            <v>91869.965810937487</v>
          </cell>
          <cell r="G112">
            <v>3622078.7795559647</v>
          </cell>
        </row>
        <row r="113">
          <cell r="A113" t="str">
            <v>INDICE CC.AA. 151</v>
          </cell>
          <cell r="C113">
            <v>1.2422968749999999</v>
          </cell>
        </row>
        <row r="115">
          <cell r="A115" t="str">
            <v>SISTEMA REVISADO</v>
          </cell>
        </row>
        <row r="116">
          <cell r="A116" t="str">
            <v>HIPOTESIS:Criterios de evol. IRPF según datos reales.PERIODO 1997-2001. Año base 1996</v>
          </cell>
        </row>
        <row r="117">
          <cell r="A117" t="str">
            <v>FINANCIACION RESULTANTE</v>
          </cell>
        </row>
        <row r="118">
          <cell r="A118">
            <v>2000</v>
          </cell>
        </row>
        <row r="119">
          <cell r="A119" t="str">
            <v>COMUNIDAD
AUTONOMA</v>
          </cell>
          <cell r="B119" t="str">
            <v>PIE consolidada SIN %IRPF</v>
          </cell>
          <cell r="C119" t="str">
            <v xml:space="preserve">
IRPF Tarifa Autonómica</v>
          </cell>
          <cell r="D119" t="str">
            <v xml:space="preserve">
Participación CC.AA. IRPF</v>
          </cell>
          <cell r="E119" t="str">
            <v>Recaudación Normativa
de
tributos cedidos</v>
          </cell>
          <cell r="F119" t="str">
            <v>Recaudación Normativa
de
tasas</v>
          </cell>
          <cell r="G119" t="str">
            <v>Total</v>
          </cell>
        </row>
        <row r="120">
          <cell r="A120" t="str">
            <v>Cataluña</v>
          </cell>
          <cell r="B120">
            <v>96474.301262013061</v>
          </cell>
          <cell r="C120">
            <v>195060.97297180697</v>
          </cell>
          <cell r="D120">
            <v>195060.97297180697</v>
          </cell>
          <cell r="E120">
            <v>239412.0902312109</v>
          </cell>
          <cell r="F120">
            <v>15925.736595781249</v>
          </cell>
          <cell r="G120">
            <v>741934.07403261925</v>
          </cell>
        </row>
        <row r="121">
          <cell r="A121" t="str">
            <v>Galicia</v>
          </cell>
          <cell r="B121">
            <v>236292.60029920415</v>
          </cell>
          <cell r="C121">
            <v>49306.017446974613</v>
          </cell>
          <cell r="D121">
            <v>49306.017446974613</v>
          </cell>
          <cell r="E121">
            <v>53456.692948593751</v>
          </cell>
          <cell r="F121">
            <v>7073.7129440624994</v>
          </cell>
          <cell r="G121">
            <v>395435.04108580964</v>
          </cell>
        </row>
        <row r="122">
          <cell r="A122" t="str">
            <v>Andalucía</v>
          </cell>
          <cell r="B122">
            <v>588534.81553922873</v>
          </cell>
          <cell r="C122">
            <v>100713.70363157603</v>
          </cell>
          <cell r="D122">
            <v>100713.70363157603</v>
          </cell>
          <cell r="E122">
            <v>140207.96704210938</v>
          </cell>
          <cell r="F122">
            <v>21818.894819531248</v>
          </cell>
          <cell r="G122">
            <v>951989.08466402139</v>
          </cell>
        </row>
        <row r="123">
          <cell r="A123" t="str">
            <v>Valencia</v>
          </cell>
          <cell r="B123">
            <v>142317.65358231543</v>
          </cell>
          <cell r="C123">
            <v>82902.24801389419</v>
          </cell>
          <cell r="D123">
            <v>82902.24801389419</v>
          </cell>
          <cell r="E123">
            <v>135349.66385542968</v>
          </cell>
          <cell r="F123">
            <v>6728.6277181249989</v>
          </cell>
          <cell r="G123">
            <v>450200.44118365849</v>
          </cell>
        </row>
        <row r="124">
          <cell r="A124" t="str">
            <v>Canarias</v>
          </cell>
          <cell r="B124">
            <v>126603.51306112946</v>
          </cell>
          <cell r="C124">
            <v>31416.758612506881</v>
          </cell>
          <cell r="D124">
            <v>31416.758612506881</v>
          </cell>
          <cell r="E124">
            <v>45131.64541976562</v>
          </cell>
          <cell r="F124">
            <v>3938.4320426171871</v>
          </cell>
          <cell r="G124">
            <v>238507.107748526</v>
          </cell>
        </row>
        <row r="126">
          <cell r="A126" t="str">
            <v>TOTAL art. 151</v>
          </cell>
          <cell r="B126">
            <v>1190222.8837438908</v>
          </cell>
          <cell r="C126">
            <v>459399.70067675872</v>
          </cell>
          <cell r="D126">
            <v>459399.70067675872</v>
          </cell>
          <cell r="E126">
            <v>613558.05949710927</v>
          </cell>
          <cell r="F126">
            <v>55485.404120117179</v>
          </cell>
          <cell r="G126">
            <v>2778065.7487146347</v>
          </cell>
        </row>
        <row r="128">
          <cell r="A128" t="str">
            <v>Asturias</v>
          </cell>
          <cell r="B128">
            <v>1146.2416802486835</v>
          </cell>
          <cell r="C128">
            <v>25260.87768002622</v>
          </cell>
          <cell r="D128">
            <v>8420.2925600087401</v>
          </cell>
          <cell r="E128">
            <v>26615.499331914059</v>
          </cell>
          <cell r="F128">
            <v>3727.2943714843746</v>
          </cell>
          <cell r="G128">
            <v>65170.205623682079</v>
          </cell>
        </row>
        <row r="129">
          <cell r="A129" t="str">
            <v>Cantabria</v>
          </cell>
          <cell r="B129">
            <v>8200.7683390707352</v>
          </cell>
          <cell r="C129">
            <v>11326.94748648856</v>
          </cell>
          <cell r="D129">
            <v>11326.94748648856</v>
          </cell>
          <cell r="E129">
            <v>10049.004642460937</v>
          </cell>
          <cell r="F129">
            <v>1291.3986589843748</v>
          </cell>
          <cell r="G129">
            <v>42195.066613493167</v>
          </cell>
        </row>
        <row r="130">
          <cell r="A130" t="str">
            <v>La Rioja</v>
          </cell>
          <cell r="B130">
            <v>1691.2709725264976</v>
          </cell>
          <cell r="C130">
            <v>6504.2174205697074</v>
          </cell>
          <cell r="D130">
            <v>4336.1449470464713</v>
          </cell>
          <cell r="E130">
            <v>7636.7467337499993</v>
          </cell>
          <cell r="F130">
            <v>466.07873007812498</v>
          </cell>
          <cell r="G130">
            <v>20634.458803970803</v>
          </cell>
        </row>
        <row r="131">
          <cell r="A131" t="str">
            <v>Murcia</v>
          </cell>
          <cell r="B131">
            <v>2349.9198384328552</v>
          </cell>
          <cell r="C131">
            <v>17059.195740713993</v>
          </cell>
          <cell r="D131">
            <v>11372.797160475995</v>
          </cell>
          <cell r="E131">
            <v>20282.437573242187</v>
          </cell>
          <cell r="F131">
            <v>1597.75527984375</v>
          </cell>
          <cell r="G131">
            <v>52662.105592708787</v>
          </cell>
        </row>
        <row r="132">
          <cell r="A132" t="str">
            <v>Aragón</v>
          </cell>
          <cell r="B132">
            <v>6716.0145604662785</v>
          </cell>
          <cell r="C132">
            <v>30980.928016278744</v>
          </cell>
          <cell r="D132">
            <v>10326.97600542625</v>
          </cell>
          <cell r="E132">
            <v>39276.013878867183</v>
          </cell>
          <cell r="F132">
            <v>3046.8728443359373</v>
          </cell>
          <cell r="G132">
            <v>90346.805305374408</v>
          </cell>
        </row>
        <row r="133">
          <cell r="A133" t="str">
            <v>Castilla-La Mancha</v>
          </cell>
          <cell r="B133">
            <v>36994.731687485073</v>
          </cell>
          <cell r="C133">
            <v>25891.969759576565</v>
          </cell>
          <cell r="D133">
            <v>25891.969759576565</v>
          </cell>
          <cell r="E133">
            <v>27935.87767125</v>
          </cell>
          <cell r="F133">
            <v>4550.6110966796869</v>
          </cell>
          <cell r="G133">
            <v>121265.15997456788</v>
          </cell>
        </row>
        <row r="134">
          <cell r="A134" t="str">
            <v>Extremadura</v>
          </cell>
          <cell r="B134">
            <v>44670.625214511681</v>
          </cell>
          <cell r="C134">
            <v>13262.523567846134</v>
          </cell>
          <cell r="D134">
            <v>13262.523567846134</v>
          </cell>
          <cell r="E134">
            <v>14003.729408593748</v>
          </cell>
          <cell r="F134">
            <v>2752.4018988281246</v>
          </cell>
          <cell r="G134">
            <v>87951.803657625831</v>
          </cell>
        </row>
        <row r="135">
          <cell r="A135" t="str">
            <v>Baleares</v>
          </cell>
          <cell r="B135">
            <v>6725.6395089719754</v>
          </cell>
          <cell r="C135">
            <v>13319.978698514973</v>
          </cell>
          <cell r="D135">
            <v>0</v>
          </cell>
          <cell r="E135">
            <v>16926.270075937497</v>
          </cell>
          <cell r="F135">
            <v>1359.1069444140624</v>
          </cell>
          <cell r="G135">
            <v>38330.995227838503</v>
          </cell>
        </row>
        <row r="136">
          <cell r="A136" t="str">
            <v>Madrid</v>
          </cell>
          <cell r="B136">
            <v>-8299.2610563542112</v>
          </cell>
          <cell r="C136">
            <v>200260.55048030915</v>
          </cell>
          <cell r="D136">
            <v>0</v>
          </cell>
          <cell r="E136">
            <v>119224.54171695311</v>
          </cell>
          <cell r="F136">
            <v>15721.409817265625</v>
          </cell>
          <cell r="G136">
            <v>326907.2409581737</v>
          </cell>
        </row>
        <row r="137">
          <cell r="A137" t="str">
            <v>Castilla y León</v>
          </cell>
          <cell r="B137">
            <v>38775.638882775616</v>
          </cell>
          <cell r="C137">
            <v>51766.007374506968</v>
          </cell>
          <cell r="D137">
            <v>51766.007374506968</v>
          </cell>
          <cell r="E137">
            <v>55046.301866679678</v>
          </cell>
          <cell r="F137">
            <v>8761.8794847265617</v>
          </cell>
          <cell r="G137">
            <v>206115.83498319579</v>
          </cell>
        </row>
        <row r="139">
          <cell r="A139" t="str">
            <v>TOTAL art. 143</v>
          </cell>
          <cell r="B139">
            <v>138971.58962813517</v>
          </cell>
          <cell r="C139">
            <v>395633.19622483099</v>
          </cell>
          <cell r="D139">
            <v>136703.6588613757</v>
          </cell>
          <cell r="E139">
            <v>336996.42289964843</v>
          </cell>
          <cell r="F139">
            <v>43274.809126640619</v>
          </cell>
          <cell r="G139">
            <v>1051579.676740631</v>
          </cell>
        </row>
        <row r="141">
          <cell r="A141" t="str">
            <v>TOTAL</v>
          </cell>
          <cell r="B141">
            <v>1329194.4733720259</v>
          </cell>
          <cell r="C141">
            <v>855032.8969015897</v>
          </cell>
          <cell r="D141">
            <v>596103.35953813442</v>
          </cell>
          <cell r="E141">
            <v>950554.4823967577</v>
          </cell>
          <cell r="F141">
            <v>98760.213246757805</v>
          </cell>
          <cell r="G141">
            <v>3829645.4254552657</v>
          </cell>
        </row>
        <row r="142">
          <cell r="A142" t="str">
            <v>INDICE CC.AA. 151</v>
          </cell>
          <cell r="C142">
            <v>1.3354691406249999</v>
          </cell>
        </row>
        <row r="144">
          <cell r="A144" t="str">
            <v>SISTEMA REVISADO</v>
          </cell>
        </row>
        <row r="145">
          <cell r="A145" t="str">
            <v>HIPOTESIS:Criterios de evol. IRPF según datos reales.PERIODO 1997-2001. Año base 1996</v>
          </cell>
        </row>
        <row r="146">
          <cell r="A146" t="str">
            <v>FINANCIACION RESULTANTE</v>
          </cell>
        </row>
        <row r="147">
          <cell r="A147">
            <v>2001</v>
          </cell>
        </row>
        <row r="148">
          <cell r="A148" t="str">
            <v>COMUNIDAD
AUTONOMA</v>
          </cell>
          <cell r="B148" t="str">
            <v>PIE consolidada SIN %IRPF</v>
          </cell>
          <cell r="C148" t="str">
            <v xml:space="preserve">
IRPF Tarifa Autonómica</v>
          </cell>
          <cell r="D148" t="str">
            <v xml:space="preserve">
Participación CC.AA. IRPF</v>
          </cell>
          <cell r="E148" t="str">
            <v>Recaudación Normativa
de
tributos cedidos</v>
          </cell>
          <cell r="F148" t="str">
            <v>Recaudación Normativa
de
tasas</v>
          </cell>
          <cell r="G148" t="str">
            <v>Total</v>
          </cell>
        </row>
        <row r="149">
          <cell r="A149" t="str">
            <v>Cataluña</v>
          </cell>
          <cell r="B149">
            <v>103709.87385666405</v>
          </cell>
          <cell r="C149">
            <v>200387.20483094588</v>
          </cell>
          <cell r="D149">
            <v>200387.20483094588</v>
          </cell>
          <cell r="E149">
            <v>257367.99699855174</v>
          </cell>
          <cell r="F149">
            <v>17120.166840464844</v>
          </cell>
          <cell r="G149">
            <v>778972.44735757238</v>
          </cell>
        </row>
        <row r="150">
          <cell r="A150" t="str">
            <v>Galicia</v>
          </cell>
          <cell r="B150">
            <v>254014.54532164446</v>
          </cell>
          <cell r="C150">
            <v>51653.01462352075</v>
          </cell>
          <cell r="D150">
            <v>51653.01462352075</v>
          </cell>
          <cell r="E150">
            <v>57465.944919738278</v>
          </cell>
          <cell r="F150">
            <v>7604.2414148671869</v>
          </cell>
          <cell r="G150">
            <v>422390.7609032914</v>
          </cell>
        </row>
        <row r="151">
          <cell r="A151" t="str">
            <v>Andalucía</v>
          </cell>
          <cell r="B151">
            <v>632674.92670467088</v>
          </cell>
          <cell r="C151">
            <v>103588.08436942392</v>
          </cell>
          <cell r="D151">
            <v>103588.08436942392</v>
          </cell>
          <cell r="E151">
            <v>150723.56457026757</v>
          </cell>
          <cell r="F151">
            <v>23455.311930996093</v>
          </cell>
          <cell r="G151">
            <v>1014029.9719447824</v>
          </cell>
        </row>
        <row r="152">
          <cell r="A152" t="str">
            <v>Valencia</v>
          </cell>
          <cell r="B152">
            <v>152991.47760098908</v>
          </cell>
          <cell r="C152">
            <v>86047.762595279914</v>
          </cell>
          <cell r="D152">
            <v>86047.762595279914</v>
          </cell>
          <cell r="E152">
            <v>145500.8886445869</v>
          </cell>
          <cell r="F152">
            <v>7233.274796984374</v>
          </cell>
          <cell r="G152">
            <v>477821.1662331202</v>
          </cell>
        </row>
        <row r="153">
          <cell r="A153" t="str">
            <v>Canarias</v>
          </cell>
          <cell r="B153">
            <v>136098.77654071417</v>
          </cell>
          <cell r="C153">
            <v>33064.73693965032</v>
          </cell>
          <cell r="D153">
            <v>33064.73693965032</v>
          </cell>
          <cell r="E153">
            <v>48516.518826248044</v>
          </cell>
          <cell r="F153">
            <v>4233.8144458134757</v>
          </cell>
          <cell r="G153">
            <v>254978.58369207632</v>
          </cell>
        </row>
        <row r="155">
          <cell r="A155" t="str">
            <v>TOTAL art. 151</v>
          </cell>
          <cell r="B155">
            <v>1279489.6000246827</v>
          </cell>
          <cell r="C155">
            <v>474740.80335882073</v>
          </cell>
          <cell r="D155">
            <v>474740.80335882073</v>
          </cell>
          <cell r="E155">
            <v>659574.91395939246</v>
          </cell>
          <cell r="F155">
            <v>59646.809429125977</v>
          </cell>
          <cell r="G155">
            <v>2948192.9301308421</v>
          </cell>
        </row>
        <row r="157">
          <cell r="A157" t="str">
            <v>Asturias</v>
          </cell>
          <cell r="B157">
            <v>1232.2098062673349</v>
          </cell>
          <cell r="C157">
            <v>25868.102404749738</v>
          </cell>
          <cell r="D157">
            <v>8622.7008015832453</v>
          </cell>
          <cell r="E157">
            <v>28611.661781807616</v>
          </cell>
          <cell r="F157">
            <v>4006.8414493457026</v>
          </cell>
          <cell r="G157">
            <v>68341.516243753649</v>
          </cell>
        </row>
        <row r="158">
          <cell r="A158" t="str">
            <v>Cantabria</v>
          </cell>
          <cell r="B158">
            <v>8815.8259645010403</v>
          </cell>
          <cell r="C158">
            <v>11520.59290281217</v>
          </cell>
          <cell r="D158">
            <v>11520.59290281217</v>
          </cell>
          <cell r="E158">
            <v>10802.679990645507</v>
          </cell>
          <cell r="F158">
            <v>1388.2535584082029</v>
          </cell>
          <cell r="G158">
            <v>44047.945319179082</v>
          </cell>
        </row>
        <row r="159">
          <cell r="A159" t="str">
            <v>La Rioja</v>
          </cell>
          <cell r="B159">
            <v>1818.1162954659851</v>
          </cell>
          <cell r="C159">
            <v>6702.7042118463278</v>
          </cell>
          <cell r="D159">
            <v>4468.4694745642182</v>
          </cell>
          <cell r="E159">
            <v>8209.5027387812497</v>
          </cell>
          <cell r="F159">
            <v>501.03463483398434</v>
          </cell>
          <cell r="G159">
            <v>21699.827355491765</v>
          </cell>
        </row>
        <row r="160">
          <cell r="A160" t="str">
            <v>Murcia</v>
          </cell>
          <cell r="B160">
            <v>2526.1638263153195</v>
          </cell>
          <cell r="C160">
            <v>17684.267386335159</v>
          </cell>
          <cell r="D160">
            <v>11789.511590890106</v>
          </cell>
          <cell r="E160">
            <v>21803.620391235349</v>
          </cell>
          <cell r="F160">
            <v>1717.5869258320313</v>
          </cell>
          <cell r="G160">
            <v>55521.150120607963</v>
          </cell>
        </row>
        <row r="161">
          <cell r="A161" t="str">
            <v>Aragón</v>
          </cell>
          <cell r="B161">
            <v>7219.7156525012488</v>
          </cell>
          <cell r="C161">
            <v>31632.775244755441</v>
          </cell>
          <cell r="D161">
            <v>10544.258414918482</v>
          </cell>
          <cell r="E161">
            <v>42221.714919782222</v>
          </cell>
          <cell r="F161">
            <v>3275.3883076611323</v>
          </cell>
          <cell r="G161">
            <v>94893.852539618529</v>
          </cell>
        </row>
        <row r="162">
          <cell r="A162" t="str">
            <v>Castilla-La Mancha</v>
          </cell>
          <cell r="B162">
            <v>39769.336564046447</v>
          </cell>
          <cell r="C162">
            <v>27040.951200403444</v>
          </cell>
          <cell r="D162">
            <v>27040.951200403444</v>
          </cell>
          <cell r="E162">
            <v>30031.068496593751</v>
          </cell>
          <cell r="F162">
            <v>4891.9069289306635</v>
          </cell>
          <cell r="G162">
            <v>128774.21439037776</v>
          </cell>
        </row>
        <row r="163">
          <cell r="A163" t="str">
            <v>Extremadura</v>
          </cell>
          <cell r="B163">
            <v>48020.922105600061</v>
          </cell>
          <cell r="C163">
            <v>13971.079026179492</v>
          </cell>
          <cell r="D163">
            <v>13971.079026179492</v>
          </cell>
          <cell r="E163">
            <v>15054.009114238281</v>
          </cell>
          <cell r="F163">
            <v>2958.832041240234</v>
          </cell>
          <cell r="G163">
            <v>93975.921313437575</v>
          </cell>
        </row>
        <row r="164">
          <cell r="A164" t="str">
            <v>Baleares</v>
          </cell>
          <cell r="B164">
            <v>7230.062472144873</v>
          </cell>
          <cell r="C164">
            <v>13863.705797812387</v>
          </cell>
          <cell r="D164">
            <v>0</v>
          </cell>
          <cell r="E164">
            <v>18195.740331632809</v>
          </cell>
          <cell r="F164">
            <v>1461.0399652451172</v>
          </cell>
          <cell r="G164">
            <v>40750.54856683519</v>
          </cell>
        </row>
        <row r="165">
          <cell r="A165" t="str">
            <v>Madrid</v>
          </cell>
          <cell r="B165">
            <v>-8921.7056355807763</v>
          </cell>
          <cell r="C165">
            <v>204008.32053565857</v>
          </cell>
          <cell r="D165">
            <v>0</v>
          </cell>
          <cell r="E165">
            <v>128166.38234572459</v>
          </cell>
          <cell r="F165">
            <v>16900.515553560548</v>
          </cell>
          <cell r="G165">
            <v>340153.51279936294</v>
          </cell>
        </row>
        <row r="166">
          <cell r="A166" t="str">
            <v>Castilla y León</v>
          </cell>
          <cell r="B166">
            <v>41683.811798983785</v>
          </cell>
          <cell r="C166">
            <v>53578.624256199233</v>
          </cell>
          <cell r="D166">
            <v>53578.624256199233</v>
          </cell>
          <cell r="E166">
            <v>59174.774506680653</v>
          </cell>
          <cell r="F166">
            <v>9419.0204460810528</v>
          </cell>
          <cell r="G166">
            <v>217434.85526414396</v>
          </cell>
        </row>
        <row r="168">
          <cell r="A168" t="str">
            <v>TOTAL art. 143</v>
          </cell>
          <cell r="B168">
            <v>149394.45885024531</v>
          </cell>
          <cell r="C168">
            <v>405871.12296675192</v>
          </cell>
          <cell r="D168">
            <v>141536.1876675504</v>
          </cell>
          <cell r="E168">
            <v>362271.15461712203</v>
          </cell>
          <cell r="F168">
            <v>46520.419811138665</v>
          </cell>
          <cell r="G168">
            <v>1105593.3439128085</v>
          </cell>
        </row>
        <row r="170">
          <cell r="A170" t="str">
            <v>TOTAL</v>
          </cell>
          <cell r="B170">
            <v>1428884.0588749279</v>
          </cell>
          <cell r="C170">
            <v>880611.92632557265</v>
          </cell>
          <cell r="D170">
            <v>616276.99102637114</v>
          </cell>
          <cell r="E170">
            <v>1021846.0685765145</v>
          </cell>
          <cell r="F170">
            <v>106167.22924026464</v>
          </cell>
          <cell r="G170">
            <v>4053786.2740436504</v>
          </cell>
        </row>
        <row r="171">
          <cell r="A171" t="str">
            <v>INDICE CC.AA. 151</v>
          </cell>
          <cell r="C171">
            <v>1.4356293261718749</v>
          </cell>
        </row>
      </sheetData>
      <sheetData sheetId="17" refreshError="1">
        <row r="2">
          <cell r="A2" t="str">
            <v>SISTEMA REVISADO</v>
          </cell>
        </row>
        <row r="3">
          <cell r="A3" t="str">
            <v>HIPOTESIS:Criterios de evol. IRPF según datos reales.PERIODO 1997-2001. Año base 1996</v>
          </cell>
        </row>
        <row r="4">
          <cell r="A4" t="str">
            <v>FINANCIACION RESULTANTE</v>
          </cell>
        </row>
        <row r="5">
          <cell r="A5" t="str">
            <v>CON EL SISTEMA ACTUAL EN EL QUINQUENIO 1997-2001</v>
          </cell>
        </row>
        <row r="7">
          <cell r="A7" t="str">
            <v>COMUNIDAD
AUTONOMA</v>
          </cell>
          <cell r="B7">
            <v>1990</v>
          </cell>
          <cell r="C7">
            <v>1997</v>
          </cell>
          <cell r="D7">
            <v>1998</v>
          </cell>
          <cell r="E7">
            <v>1999</v>
          </cell>
          <cell r="F7">
            <v>2000</v>
          </cell>
          <cell r="G7">
            <v>2001</v>
          </cell>
          <cell r="H7" t="str">
            <v>TOTAL QUINQUENIO</v>
          </cell>
        </row>
        <row r="8">
          <cell r="A8" t="str">
            <v>Cataluña</v>
          </cell>
          <cell r="B8">
            <v>605393.18459999992</v>
          </cell>
          <cell r="C8">
            <v>687796.97560725955</v>
          </cell>
          <cell r="D8">
            <v>724292.40605543985</v>
          </cell>
          <cell r="E8">
            <v>785437.11770003999</v>
          </cell>
          <cell r="F8">
            <v>781986.37654782005</v>
          </cell>
          <cell r="G8">
            <v>847308.30116615992</v>
          </cell>
          <cell r="H8">
            <v>3826821.1770767192</v>
          </cell>
        </row>
        <row r="9">
          <cell r="A9" t="str">
            <v>Galicia</v>
          </cell>
          <cell r="B9">
            <v>305940.84080000001</v>
          </cell>
          <cell r="C9">
            <v>347584.33092704171</v>
          </cell>
          <cell r="D9">
            <v>366027.6219331199</v>
          </cell>
          <cell r="E9">
            <v>396927.64685392001</v>
          </cell>
          <cell r="F9">
            <v>395183.78406136</v>
          </cell>
          <cell r="G9">
            <v>428194.80078368</v>
          </cell>
          <cell r="H9">
            <v>1933918.1845591217</v>
          </cell>
        </row>
        <row r="10">
          <cell r="A10" t="str">
            <v>Andalucía</v>
          </cell>
          <cell r="B10">
            <v>740429.1235000001</v>
          </cell>
          <cell r="C10">
            <v>841213.48695281311</v>
          </cell>
          <cell r="D10">
            <v>885849.40335539973</v>
          </cell>
          <cell r="E10">
            <v>960632.74482889997</v>
          </cell>
          <cell r="F10">
            <v>956412.29882495012</v>
          </cell>
          <cell r="G10">
            <v>1036304.6012506002</v>
          </cell>
          <cell r="H10">
            <v>4680412.535212663</v>
          </cell>
        </row>
        <row r="11">
          <cell r="A11" t="str">
            <v>Valencia</v>
          </cell>
          <cell r="B11">
            <v>356116.17020000005</v>
          </cell>
          <cell r="C11">
            <v>404589.33311288565</v>
          </cell>
          <cell r="D11">
            <v>426057.38602727989</v>
          </cell>
          <cell r="E11">
            <v>462025.11921747995</v>
          </cell>
          <cell r="F11">
            <v>459995.25704734004</v>
          </cell>
          <cell r="G11">
            <v>498420.19181191997</v>
          </cell>
          <cell r="H11">
            <v>2251087.2872169055</v>
          </cell>
        </row>
        <row r="12">
          <cell r="A12" t="str">
            <v>Canarias</v>
          </cell>
          <cell r="B12">
            <v>184287.39850000001</v>
          </cell>
          <cell r="C12">
            <v>209371.89012885661</v>
          </cell>
          <cell r="D12">
            <v>220481.44356539994</v>
          </cell>
          <cell r="E12">
            <v>239094.47081389997</v>
          </cell>
          <cell r="F12">
            <v>238044.03264245004</v>
          </cell>
          <cell r="G12">
            <v>257928.6429406</v>
          </cell>
          <cell r="H12">
            <v>1164920.4800912065</v>
          </cell>
        </row>
        <row r="14">
          <cell r="A14" t="str">
            <v>TOTAL art. 151</v>
          </cell>
          <cell r="B14">
            <v>2192166.7176000001</v>
          </cell>
          <cell r="C14">
            <v>2490556.0167288566</v>
          </cell>
          <cell r="D14">
            <v>2622708.2609366393</v>
          </cell>
          <cell r="E14">
            <v>2844117.0994142396</v>
          </cell>
          <cell r="F14">
            <v>2831621.7491239207</v>
          </cell>
          <cell r="G14">
            <v>3068156.53795296</v>
          </cell>
          <cell r="H14">
            <v>13857159.664156616</v>
          </cell>
        </row>
        <row r="16">
          <cell r="A16" t="str">
            <v>Asturias</v>
          </cell>
          <cell r="B16">
            <v>53401.129300000001</v>
          </cell>
          <cell r="C16">
            <v>58371.527594083367</v>
          </cell>
          <cell r="D16">
            <v>62303.097554309992</v>
          </cell>
          <cell r="E16">
            <v>65779.511071740009</v>
          </cell>
          <cell r="F16">
            <v>68978.238716809996</v>
          </cell>
          <cell r="G16">
            <v>72550.774266979992</v>
          </cell>
          <cell r="H16">
            <v>327983.14920392336</v>
          </cell>
        </row>
        <row r="17">
          <cell r="A17" t="str">
            <v>Cantabria</v>
          </cell>
          <cell r="B17">
            <v>34991.108399999997</v>
          </cell>
          <cell r="C17">
            <v>38247.963597244787</v>
          </cell>
          <cell r="D17">
            <v>40824.126170279997</v>
          </cell>
          <cell r="E17">
            <v>43102.047327120003</v>
          </cell>
          <cell r="F17">
            <v>45198.014720280007</v>
          </cell>
          <cell r="G17">
            <v>47538.919872239996</v>
          </cell>
          <cell r="H17">
            <v>214911.07168716477</v>
          </cell>
        </row>
        <row r="18">
          <cell r="A18" t="str">
            <v>La Rioja</v>
          </cell>
          <cell r="B18">
            <v>16817.979299999999</v>
          </cell>
          <cell r="C18">
            <v>18383.340495884848</v>
          </cell>
          <cell r="D18">
            <v>19621.536449309999</v>
          </cell>
          <cell r="E18">
            <v>20716.386901740003</v>
          </cell>
          <cell r="F18">
            <v>21723.783861810003</v>
          </cell>
          <cell r="G18">
            <v>22848.906676980001</v>
          </cell>
          <cell r="H18">
            <v>103293.95438572485</v>
          </cell>
        </row>
        <row r="19">
          <cell r="A19" t="str">
            <v>Murcia</v>
          </cell>
          <cell r="B19">
            <v>42926.474600000001</v>
          </cell>
          <cell r="C19">
            <v>46921.927110455668</v>
          </cell>
          <cell r="D19">
            <v>50082.317915819993</v>
          </cell>
          <cell r="E19">
            <v>52876.83141228</v>
          </cell>
          <cell r="F19">
            <v>55448.127240820002</v>
          </cell>
          <cell r="G19">
            <v>58319.908391560006</v>
          </cell>
          <cell r="H19">
            <v>263649.11207093566</v>
          </cell>
        </row>
        <row r="20">
          <cell r="A20" t="str">
            <v>Aragón</v>
          </cell>
          <cell r="B20">
            <v>73494.494000000006</v>
          </cell>
          <cell r="C20">
            <v>80335.115394913446</v>
          </cell>
          <cell r="D20">
            <v>85746.026149799989</v>
          </cell>
          <cell r="E20">
            <v>90530.517709200009</v>
          </cell>
          <cell r="F20">
            <v>94932.837899800012</v>
          </cell>
          <cell r="G20">
            <v>99849.619548400005</v>
          </cell>
          <cell r="H20">
            <v>451394.11670211348</v>
          </cell>
        </row>
        <row r="21">
          <cell r="A21" t="str">
            <v>Castilla-La Mancha</v>
          </cell>
          <cell r="B21">
            <v>96511.414400000009</v>
          </cell>
          <cell r="C21">
            <v>105494.37367036381</v>
          </cell>
          <cell r="D21">
            <v>112599.86718047998</v>
          </cell>
          <cell r="E21">
            <v>118882.76025792</v>
          </cell>
          <cell r="F21">
            <v>124663.79398048</v>
          </cell>
          <cell r="G21">
            <v>131120.40760384002</v>
          </cell>
          <cell r="H21">
            <v>592761.20269308379</v>
          </cell>
        </row>
        <row r="22">
          <cell r="A22" t="str">
            <v>Extremadura</v>
          </cell>
          <cell r="B22">
            <v>68420.649399999995</v>
          </cell>
          <cell r="C22">
            <v>74789.014330024729</v>
          </cell>
          <cell r="D22">
            <v>79826.371654980001</v>
          </cell>
          <cell r="E22">
            <v>84280.555930920003</v>
          </cell>
          <cell r="F22">
            <v>88378.952829980015</v>
          </cell>
          <cell r="G22">
            <v>92956.294274840009</v>
          </cell>
          <cell r="H22">
            <v>420231.18902074476</v>
          </cell>
        </row>
        <row r="23">
          <cell r="A23" t="str">
            <v>Baleares</v>
          </cell>
          <cell r="B23">
            <v>30121.784800000005</v>
          </cell>
          <cell r="C23">
            <v>32925.419662168846</v>
          </cell>
          <cell r="D23">
            <v>35143.086326160002</v>
          </cell>
          <cell r="E23">
            <v>37104.014516640003</v>
          </cell>
          <cell r="F23">
            <v>38908.309426160013</v>
          </cell>
          <cell r="G23">
            <v>40923.456829280003</v>
          </cell>
          <cell r="H23">
            <v>185004.28676040887</v>
          </cell>
        </row>
        <row r="24">
          <cell r="A24" t="str">
            <v>Madrid</v>
          </cell>
          <cell r="B24">
            <v>273196.35509999999</v>
          </cell>
          <cell r="C24">
            <v>298624.55699645</v>
          </cell>
          <cell r="D24">
            <v>318738.18749516999</v>
          </cell>
          <cell r="E24">
            <v>336523.27021217998</v>
          </cell>
          <cell r="F24">
            <v>352887.73188267002</v>
          </cell>
          <cell r="G24">
            <v>371164.56803885999</v>
          </cell>
          <cell r="H24">
            <v>1677938.3146253298</v>
          </cell>
        </row>
        <row r="25">
          <cell r="A25" t="str">
            <v>Castilla y León</v>
          </cell>
          <cell r="B25">
            <v>166907.19680000001</v>
          </cell>
          <cell r="C25">
            <v>182442.35976601907</v>
          </cell>
          <cell r="D25">
            <v>194730.62650655999</v>
          </cell>
          <cell r="E25">
            <v>205596.28501824001</v>
          </cell>
          <cell r="F25">
            <v>215594.02610656002</v>
          </cell>
          <cell r="G25">
            <v>226760.11757248</v>
          </cell>
          <cell r="H25">
            <v>1025123.4149698591</v>
          </cell>
        </row>
        <row r="27">
          <cell r="A27" t="str">
            <v>TOTAL art. 143</v>
          </cell>
          <cell r="B27">
            <v>856788.58610000007</v>
          </cell>
          <cell r="C27">
            <v>936535.59861760854</v>
          </cell>
          <cell r="D27">
            <v>999615.24340286991</v>
          </cell>
          <cell r="E27">
            <v>1055392.1803579801</v>
          </cell>
          <cell r="F27">
            <v>1106713.81666537</v>
          </cell>
          <cell r="G27">
            <v>1164032.9730754602</v>
          </cell>
          <cell r="H27">
            <v>5262289.8121192884</v>
          </cell>
        </row>
        <row r="29">
          <cell r="A29" t="str">
            <v>TOTAL</v>
          </cell>
          <cell r="B29">
            <v>3048955.3037</v>
          </cell>
          <cell r="C29">
            <v>3427091.6153464653</v>
          </cell>
          <cell r="D29">
            <v>3622323.5043395092</v>
          </cell>
          <cell r="E29">
            <v>3899509.2797722197</v>
          </cell>
          <cell r="F29">
            <v>3938335.5657892907</v>
          </cell>
          <cell r="G29">
            <v>4232189.5110284202</v>
          </cell>
          <cell r="H29">
            <v>19119449.476275906</v>
          </cell>
        </row>
        <row r="32">
          <cell r="A32" t="str">
            <v>SISTEMA REVISADO</v>
          </cell>
        </row>
        <row r="33">
          <cell r="A33" t="str">
            <v>HIPOTESIS:Criterios de evol. IRPF según datos reales.PERIODO 1997-2001. Año base 1996</v>
          </cell>
        </row>
        <row r="34">
          <cell r="A34" t="str">
            <v>FINANCIACION RESULTANTE</v>
          </cell>
        </row>
        <row r="35">
          <cell r="A35" t="str">
            <v>CON EL NUEVO SISTEMA EN EL QUINQUENIO 1990/94</v>
          </cell>
        </row>
        <row r="36">
          <cell r="A36" t="str">
            <v>COMUNIDAD
AUTONOMA</v>
          </cell>
          <cell r="B36">
            <v>1996</v>
          </cell>
          <cell r="C36">
            <v>1997</v>
          </cell>
          <cell r="D36">
            <v>1998</v>
          </cell>
          <cell r="E36">
            <v>1999</v>
          </cell>
          <cell r="F36">
            <v>2000</v>
          </cell>
          <cell r="G36">
            <v>2001</v>
          </cell>
          <cell r="H36" t="str">
            <v>TOTAL QUINQUENIO</v>
          </cell>
        </row>
        <row r="37">
          <cell r="A37" t="str">
            <v>Cataluña</v>
          </cell>
          <cell r="B37">
            <v>605393.1845999998</v>
          </cell>
          <cell r="C37">
            <v>631921.85795845429</v>
          </cell>
          <cell r="D37">
            <v>672920.62186561979</v>
          </cell>
          <cell r="E37">
            <v>707723.1174169305</v>
          </cell>
          <cell r="F37">
            <v>741934.07403261925</v>
          </cell>
          <cell r="G37">
            <v>778972.44735757238</v>
          </cell>
          <cell r="H37">
            <v>3533472.1186311962</v>
          </cell>
        </row>
        <row r="38">
          <cell r="A38" t="str">
            <v>Galicia</v>
          </cell>
          <cell r="B38">
            <v>305940.84080000001</v>
          </cell>
          <cell r="C38">
            <v>324133.14496585663</v>
          </cell>
          <cell r="D38">
            <v>346419.76054252207</v>
          </cell>
          <cell r="E38">
            <v>370420.10502680769</v>
          </cell>
          <cell r="F38">
            <v>395435.04108580964</v>
          </cell>
          <cell r="G38">
            <v>422390.7609032914</v>
          </cell>
          <cell r="H38">
            <v>1858798.8125242875</v>
          </cell>
        </row>
        <row r="39">
          <cell r="A39" t="str">
            <v>Andalucía</v>
          </cell>
          <cell r="B39">
            <v>740429.1235000001</v>
          </cell>
          <cell r="C39">
            <v>785889.31678911229</v>
          </cell>
          <cell r="D39">
            <v>839285.42354383378</v>
          </cell>
          <cell r="E39">
            <v>894397.81555431965</v>
          </cell>
          <cell r="F39">
            <v>951989.08466402139</v>
          </cell>
          <cell r="G39">
            <v>1014029.9719447824</v>
          </cell>
          <cell r="H39">
            <v>4485591.6124960706</v>
          </cell>
        </row>
        <row r="40">
          <cell r="A40" t="str">
            <v>Valencia</v>
          </cell>
          <cell r="B40">
            <v>356116.17020000005</v>
          </cell>
          <cell r="C40">
            <v>374797.5936015331</v>
          </cell>
          <cell r="D40">
            <v>399512.74868973263</v>
          </cell>
          <cell r="E40">
            <v>424593.69197939534</v>
          </cell>
          <cell r="F40">
            <v>450200.44118365849</v>
          </cell>
          <cell r="G40">
            <v>477821.1662331202</v>
          </cell>
          <cell r="H40">
            <v>2126925.6416874398</v>
          </cell>
        </row>
        <row r="41">
          <cell r="A41" t="str">
            <v>Canarias</v>
          </cell>
          <cell r="B41">
            <v>184287.39850000001</v>
          </cell>
          <cell r="C41">
            <v>195181.60505518276</v>
          </cell>
          <cell r="D41">
            <v>208562.35207997344</v>
          </cell>
          <cell r="E41">
            <v>223229.71096107588</v>
          </cell>
          <cell r="F41">
            <v>238507.107748526</v>
          </cell>
          <cell r="G41">
            <v>254978.58369207632</v>
          </cell>
          <cell r="H41">
            <v>1120459.3595368345</v>
          </cell>
        </row>
        <row r="43">
          <cell r="A43" t="str">
            <v>TOTAL art. 151</v>
          </cell>
          <cell r="B43">
            <v>2192166.7176000001</v>
          </cell>
          <cell r="C43">
            <v>2311923.5183701389</v>
          </cell>
          <cell r="D43">
            <v>2466700.9067216818</v>
          </cell>
          <cell r="E43">
            <v>2620364.4409385291</v>
          </cell>
          <cell r="F43">
            <v>2778065.7487146347</v>
          </cell>
          <cell r="G43">
            <v>2948192.9301308421</v>
          </cell>
          <cell r="H43">
            <v>13125247.544875829</v>
          </cell>
        </row>
        <row r="45">
          <cell r="A45" t="str">
            <v>Asturias</v>
          </cell>
          <cell r="B45">
            <v>53401.129300000001</v>
          </cell>
          <cell r="C45">
            <v>55745.101588244543</v>
          </cell>
          <cell r="D45">
            <v>59265.06258400462</v>
          </cell>
          <cell r="E45">
            <v>62243.590224081541</v>
          </cell>
          <cell r="F45">
            <v>65170.205623682079</v>
          </cell>
          <cell r="G45">
            <v>68341.516243753649</v>
          </cell>
          <cell r="H45">
            <v>310765.47626376647</v>
          </cell>
        </row>
        <row r="46">
          <cell r="A46" t="str">
            <v>Cantabria</v>
          </cell>
          <cell r="B46">
            <v>34991.108399999997</v>
          </cell>
          <cell r="C46">
            <v>36487.74893927449</v>
          </cell>
          <cell r="D46">
            <v>38738.869564408931</v>
          </cell>
          <cell r="E46">
            <v>40492.203617446678</v>
          </cell>
          <cell r="F46">
            <v>42195.066613493167</v>
          </cell>
          <cell r="G46">
            <v>44047.945319179082</v>
          </cell>
          <cell r="H46">
            <v>201961.83405380236</v>
          </cell>
        </row>
        <row r="47">
          <cell r="A47" t="str">
            <v>La Rioja</v>
          </cell>
          <cell r="B47">
            <v>16817.979299999999</v>
          </cell>
          <cell r="C47">
            <v>17550.438420206017</v>
          </cell>
          <cell r="D47">
            <v>18650.603725631241</v>
          </cell>
          <cell r="E47">
            <v>19649.619277866746</v>
          </cell>
          <cell r="F47">
            <v>20634.458803970803</v>
          </cell>
          <cell r="G47">
            <v>21699.827355491765</v>
          </cell>
          <cell r="H47">
            <v>98184.947583166577</v>
          </cell>
        </row>
        <row r="48">
          <cell r="A48" t="str">
            <v>Murcia</v>
          </cell>
          <cell r="B48">
            <v>42926.474600000001</v>
          </cell>
          <cell r="C48">
            <v>44746.8409866129</v>
          </cell>
          <cell r="D48">
            <v>47340.754892997837</v>
          </cell>
          <cell r="E48">
            <v>50017.471664842291</v>
          </cell>
          <cell r="F48">
            <v>52662.105592708787</v>
          </cell>
          <cell r="G48">
            <v>55521.150120607963</v>
          </cell>
          <cell r="H48">
            <v>250288.32325776978</v>
          </cell>
        </row>
        <row r="49">
          <cell r="A49" t="str">
            <v>Aragón</v>
          </cell>
          <cell r="B49">
            <v>73494.494000000006</v>
          </cell>
          <cell r="C49">
            <v>76949.955292179249</v>
          </cell>
          <cell r="D49">
            <v>81932.256182498531</v>
          </cell>
          <cell r="E49">
            <v>86149.203105390305</v>
          </cell>
          <cell r="F49">
            <v>90346.805305374408</v>
          </cell>
          <cell r="G49">
            <v>94893.852539618529</v>
          </cell>
          <cell r="H49">
            <v>430272.07242506102</v>
          </cell>
        </row>
        <row r="50">
          <cell r="A50" t="str">
            <v>Castilla-La Mancha</v>
          </cell>
          <cell r="B50">
            <v>96511.414400000009</v>
          </cell>
          <cell r="C50">
            <v>101207.58385554934</v>
          </cell>
          <cell r="D50">
            <v>107450.52816089205</v>
          </cell>
          <cell r="E50">
            <v>114309.1531734817</v>
          </cell>
          <cell r="F50">
            <v>121265.15997456788</v>
          </cell>
          <cell r="G50">
            <v>128774.21439037776</v>
          </cell>
          <cell r="H50">
            <v>573006.6395548688</v>
          </cell>
        </row>
        <row r="51">
          <cell r="A51" t="str">
            <v>Extremadura</v>
          </cell>
          <cell r="B51">
            <v>68420.649399999995</v>
          </cell>
          <cell r="C51">
            <v>72268.456920922385</v>
          </cell>
          <cell r="D51">
            <v>76981.531008014761</v>
          </cell>
          <cell r="E51">
            <v>82367.614601582027</v>
          </cell>
          <cell r="F51">
            <v>87951.803657625831</v>
          </cell>
          <cell r="G51">
            <v>93975.921313437575</v>
          </cell>
          <cell r="H51">
            <v>413545.32750158256</v>
          </cell>
        </row>
        <row r="52">
          <cell r="A52" t="str">
            <v>Baleares</v>
          </cell>
          <cell r="B52">
            <v>30121.784800000005</v>
          </cell>
          <cell r="C52">
            <v>31746.605402353172</v>
          </cell>
          <cell r="D52">
            <v>33899.500705828134</v>
          </cell>
          <cell r="E52">
            <v>36087.34259070034</v>
          </cell>
          <cell r="F52">
            <v>38330.995227838503</v>
          </cell>
          <cell r="G52">
            <v>40750.54856683519</v>
          </cell>
          <cell r="H52">
            <v>180814.99249355536</v>
          </cell>
        </row>
        <row r="53">
          <cell r="A53" t="str">
            <v>Madrid</v>
          </cell>
          <cell r="B53">
            <v>273196.35509999999</v>
          </cell>
          <cell r="C53">
            <v>283912.96499837434</v>
          </cell>
          <cell r="D53">
            <v>301949.57795942319</v>
          </cell>
          <cell r="E53">
            <v>314756.62432843132</v>
          </cell>
          <cell r="F53">
            <v>326907.2409581737</v>
          </cell>
          <cell r="G53">
            <v>340153.51279936294</v>
          </cell>
          <cell r="H53">
            <v>1567679.9210437655</v>
          </cell>
        </row>
        <row r="54">
          <cell r="A54" t="str">
            <v>Castilla y León</v>
          </cell>
          <cell r="B54">
            <v>166907.19680000001</v>
          </cell>
          <cell r="C54">
            <v>174328.15393176329</v>
          </cell>
          <cell r="D54">
            <v>185107.83733091404</v>
          </cell>
          <cell r="E54">
            <v>195641.51603361266</v>
          </cell>
          <cell r="F54">
            <v>206115.83498319579</v>
          </cell>
          <cell r="G54">
            <v>217434.85526414396</v>
          </cell>
          <cell r="H54">
            <v>978628.19754362968</v>
          </cell>
        </row>
        <row r="56">
          <cell r="A56" t="str">
            <v>TOTAL art. 143</v>
          </cell>
          <cell r="B56">
            <v>856788.58610000007</v>
          </cell>
          <cell r="C56">
            <v>894943.85033547971</v>
          </cell>
          <cell r="D56">
            <v>951316.52211461333</v>
          </cell>
          <cell r="E56">
            <v>1001714.3386174357</v>
          </cell>
          <cell r="F56">
            <v>1051579.676740631</v>
          </cell>
          <cell r="G56">
            <v>1105593.3439128085</v>
          </cell>
          <cell r="H56">
            <v>5005147.7317209681</v>
          </cell>
        </row>
        <row r="58">
          <cell r="A58" t="str">
            <v>TOTAL</v>
          </cell>
          <cell r="B58">
            <v>3048955.3037</v>
          </cell>
          <cell r="C58">
            <v>3206867.3687056187</v>
          </cell>
          <cell r="D58">
            <v>3418017.4288362954</v>
          </cell>
          <cell r="E58">
            <v>3622078.7795559647</v>
          </cell>
          <cell r="F58">
            <v>3829645.4254552657</v>
          </cell>
          <cell r="G58">
            <v>4053786.2740436504</v>
          </cell>
          <cell r="H58">
            <v>18130395.276596796</v>
          </cell>
        </row>
        <row r="60">
          <cell r="A60" t="str">
            <v>SISTEMA REVISADO</v>
          </cell>
        </row>
        <row r="61">
          <cell r="A61" t="str">
            <v>HIPOTESIS:Criterios de evol. IRPF según datos reales.PERIODO 1997-2001. Año base 1996</v>
          </cell>
        </row>
        <row r="62">
          <cell r="A62" t="str">
            <v>DIFERENCIA DE FINANCIACION RESULTANTE</v>
          </cell>
        </row>
        <row r="63">
          <cell r="A63" t="str">
            <v>CON EL NUEVO SISTEMA EN EL QUINQUENIO 1990/94</v>
          </cell>
        </row>
        <row r="64">
          <cell r="A64" t="str">
            <v>COMUNIDAD
AUTONOMA</v>
          </cell>
          <cell r="B64">
            <v>1996</v>
          </cell>
          <cell r="C64">
            <v>1997</v>
          </cell>
          <cell r="D64">
            <v>1998</v>
          </cell>
          <cell r="E64">
            <v>1999</v>
          </cell>
          <cell r="F64">
            <v>2000</v>
          </cell>
          <cell r="G64">
            <v>2001</v>
          </cell>
          <cell r="H64" t="str">
            <v>TOTAL QUINQUENIO</v>
          </cell>
        </row>
        <row r="65">
          <cell r="A65" t="str">
            <v>Cataluña</v>
          </cell>
          <cell r="B65">
            <v>0</v>
          </cell>
          <cell r="C65">
            <v>-55875.117648805259</v>
          </cell>
          <cell r="D65">
            <v>-51371.784189820057</v>
          </cell>
          <cell r="E65">
            <v>-77714.00028310949</v>
          </cell>
          <cell r="F65">
            <v>-40052.302515200805</v>
          </cell>
          <cell r="G65">
            <v>-68335.853808587533</v>
          </cell>
          <cell r="H65">
            <v>-293349.05844552314</v>
          </cell>
        </row>
        <row r="66">
          <cell r="A66" t="str">
            <v>Galicia</v>
          </cell>
          <cell r="B66">
            <v>0</v>
          </cell>
          <cell r="C66">
            <v>-23451.185961185081</v>
          </cell>
          <cell r="D66">
            <v>-19607.861390597827</v>
          </cell>
          <cell r="E66">
            <v>-26507.54182711232</v>
          </cell>
          <cell r="F66">
            <v>251.25702444964554</v>
          </cell>
          <cell r="G66">
            <v>-5804.039880388591</v>
          </cell>
          <cell r="H66">
            <v>-75119.372034834174</v>
          </cell>
        </row>
        <row r="67">
          <cell r="A67" t="str">
            <v>Andalucía</v>
          </cell>
          <cell r="B67">
            <v>0</v>
          </cell>
          <cell r="C67">
            <v>-55324.170163700823</v>
          </cell>
          <cell r="D67">
            <v>-46563.979811565951</v>
          </cell>
          <cell r="E67">
            <v>-66234.929274580325</v>
          </cell>
          <cell r="F67">
            <v>-4423.2141609287355</v>
          </cell>
          <cell r="G67">
            <v>-22274.629305817769</v>
          </cell>
          <cell r="H67">
            <v>-194820.9227165936</v>
          </cell>
        </row>
        <row r="68">
          <cell r="A68" t="str">
            <v>Valencia</v>
          </cell>
          <cell r="B68">
            <v>0</v>
          </cell>
          <cell r="C68">
            <v>-29791.739511352556</v>
          </cell>
          <cell r="D68">
            <v>-26544.637337547261</v>
          </cell>
          <cell r="E68">
            <v>-37431.427238084609</v>
          </cell>
          <cell r="F68">
            <v>-9794.8158636815497</v>
          </cell>
          <cell r="G68">
            <v>-20599.025578799774</v>
          </cell>
          <cell r="H68">
            <v>-124161.64552946575</v>
          </cell>
        </row>
        <row r="69">
          <cell r="A69" t="str">
            <v>Canarias</v>
          </cell>
          <cell r="B69">
            <v>0</v>
          </cell>
          <cell r="C69">
            <v>-14190.285073673847</v>
          </cell>
          <cell r="D69">
            <v>-11919.091485426499</v>
          </cell>
          <cell r="E69">
            <v>-15864.759852824092</v>
          </cell>
          <cell r="F69">
            <v>463.07510607596487</v>
          </cell>
          <cell r="G69">
            <v>-2950.0592485236702</v>
          </cell>
          <cell r="H69">
            <v>-44461.120554372144</v>
          </cell>
        </row>
        <row r="71">
          <cell r="A71" t="str">
            <v>TOTAL art. 151</v>
          </cell>
          <cell r="B71">
            <v>0</v>
          </cell>
          <cell r="C71">
            <v>-178632.49835871757</v>
          </cell>
          <cell r="D71">
            <v>-156007.3542149576</v>
          </cell>
          <cell r="E71">
            <v>-223752.65847571084</v>
          </cell>
          <cell r="F71">
            <v>-53556.00040928548</v>
          </cell>
          <cell r="G71">
            <v>-119963.60782211734</v>
          </cell>
          <cell r="H71">
            <v>-731912.11928078881</v>
          </cell>
        </row>
        <row r="73">
          <cell r="A73" t="str">
            <v>Asturias</v>
          </cell>
          <cell r="B73">
            <v>0</v>
          </cell>
          <cell r="C73">
            <v>-2626.4260058388245</v>
          </cell>
          <cell r="D73">
            <v>-3038.0349703053726</v>
          </cell>
          <cell r="E73">
            <v>-3535.9208476584681</v>
          </cell>
          <cell r="F73">
            <v>-3808.0330931279168</v>
          </cell>
          <cell r="G73">
            <v>-4209.2580232263426</v>
          </cell>
          <cell r="H73">
            <v>-17217.672940156925</v>
          </cell>
        </row>
        <row r="74">
          <cell r="A74" t="str">
            <v>Cantabria</v>
          </cell>
          <cell r="B74">
            <v>0</v>
          </cell>
          <cell r="C74">
            <v>-1760.2146579702967</v>
          </cell>
          <cell r="D74">
            <v>-2085.2566058710654</v>
          </cell>
          <cell r="E74">
            <v>-2609.8437096733251</v>
          </cell>
          <cell r="F74">
            <v>-3002.9481067868401</v>
          </cell>
          <cell r="G74">
            <v>-3490.9745530609143</v>
          </cell>
          <cell r="H74">
            <v>-12949.237633362442</v>
          </cell>
        </row>
        <row r="75">
          <cell r="A75" t="str">
            <v>La Rioja</v>
          </cell>
          <cell r="B75">
            <v>0</v>
          </cell>
          <cell r="C75">
            <v>-832.90207567883044</v>
          </cell>
          <cell r="D75">
            <v>-970.93272367875761</v>
          </cell>
          <cell r="E75">
            <v>-1066.7676238732565</v>
          </cell>
          <cell r="F75">
            <v>-1089.3250578391999</v>
          </cell>
          <cell r="G75">
            <v>-1149.079321488236</v>
          </cell>
          <cell r="H75">
            <v>-5109.0068025582805</v>
          </cell>
        </row>
        <row r="76">
          <cell r="A76" t="str">
            <v>Murcia</v>
          </cell>
          <cell r="B76">
            <v>0</v>
          </cell>
          <cell r="C76">
            <v>-2175.0861238427678</v>
          </cell>
          <cell r="D76">
            <v>-2741.5630228221562</v>
          </cell>
          <cell r="E76">
            <v>-2859.3597474377093</v>
          </cell>
          <cell r="F76">
            <v>-2786.0216481112147</v>
          </cell>
          <cell r="G76">
            <v>-2798.7582709520429</v>
          </cell>
          <cell r="H76">
            <v>-13360.788813165891</v>
          </cell>
        </row>
        <row r="77">
          <cell r="A77" t="str">
            <v>Aragón</v>
          </cell>
          <cell r="B77">
            <v>0</v>
          </cell>
          <cell r="C77">
            <v>-3385.1601027341967</v>
          </cell>
          <cell r="D77">
            <v>-3813.7699673014577</v>
          </cell>
          <cell r="E77">
            <v>-4381.3146038097038</v>
          </cell>
          <cell r="F77">
            <v>-4586.0325944256037</v>
          </cell>
          <cell r="G77">
            <v>-4955.7670087814768</v>
          </cell>
          <cell r="H77">
            <v>-21122.044277052439</v>
          </cell>
        </row>
        <row r="78">
          <cell r="A78" t="str">
            <v>Castilla-La Mancha</v>
          </cell>
          <cell r="B78">
            <v>0</v>
          </cell>
          <cell r="C78">
            <v>-4286.7898148144741</v>
          </cell>
          <cell r="D78">
            <v>-5149.3390195879329</v>
          </cell>
          <cell r="E78">
            <v>-4573.6070844383066</v>
          </cell>
          <cell r="F78">
            <v>-3398.6340059121139</v>
          </cell>
          <cell r="G78">
            <v>-2346.1932134622621</v>
          </cell>
          <cell r="H78">
            <v>-19754.56313821509</v>
          </cell>
        </row>
        <row r="79">
          <cell r="A79" t="str">
            <v>Extremadura</v>
          </cell>
          <cell r="B79">
            <v>0</v>
          </cell>
          <cell r="C79">
            <v>-2520.5574091023445</v>
          </cell>
          <cell r="D79">
            <v>-2844.84064696524</v>
          </cell>
          <cell r="E79">
            <v>-1912.9413293379766</v>
          </cell>
          <cell r="F79">
            <v>-427.14917235418397</v>
          </cell>
          <cell r="G79">
            <v>1019.6270385975658</v>
          </cell>
          <cell r="H79">
            <v>-6685.8615191621793</v>
          </cell>
        </row>
        <row r="80">
          <cell r="A80" t="str">
            <v>Baleares</v>
          </cell>
          <cell r="B80">
            <v>0</v>
          </cell>
          <cell r="C80">
            <v>-1178.8142598156737</v>
          </cell>
          <cell r="D80">
            <v>-1243.585620331869</v>
          </cell>
          <cell r="E80">
            <v>-1016.6719259396632</v>
          </cell>
          <cell r="F80">
            <v>-577.31419832151005</v>
          </cell>
          <cell r="G80">
            <v>-172.90826244481286</v>
          </cell>
          <cell r="H80">
            <v>-4189.2942668535288</v>
          </cell>
        </row>
        <row r="81">
          <cell r="A81" t="str">
            <v>Madrid</v>
          </cell>
          <cell r="B81">
            <v>0</v>
          </cell>
          <cell r="C81">
            <v>-14711.591998075659</v>
          </cell>
          <cell r="D81">
            <v>-16788.6095357468</v>
          </cell>
          <cell r="E81">
            <v>-21766.645883748657</v>
          </cell>
          <cell r="F81">
            <v>-25980.49092449632</v>
          </cell>
          <cell r="G81">
            <v>-31011.055239497044</v>
          </cell>
          <cell r="H81">
            <v>-110258.39358156448</v>
          </cell>
        </row>
        <row r="82">
          <cell r="A82" t="str">
            <v>Castilla y León</v>
          </cell>
          <cell r="B82">
            <v>0</v>
          </cell>
          <cell r="C82">
            <v>-8114.2058342557866</v>
          </cell>
          <cell r="D82">
            <v>-9622.789175645943</v>
          </cell>
          <cell r="E82">
            <v>-9954.768984627357</v>
          </cell>
          <cell r="F82">
            <v>-9478.1911233642313</v>
          </cell>
          <cell r="G82">
            <v>-9325.2623083360377</v>
          </cell>
          <cell r="H82">
            <v>-46495.217426229356</v>
          </cell>
        </row>
        <row r="84">
          <cell r="A84" t="str">
            <v>TOTAL art. 143</v>
          </cell>
          <cell r="B84">
            <v>0</v>
          </cell>
          <cell r="C84">
            <v>-41591.748282128858</v>
          </cell>
          <cell r="D84">
            <v>-48298.721288256595</v>
          </cell>
          <cell r="E84">
            <v>-53677.84174054442</v>
          </cell>
          <cell r="F84">
            <v>-55134.139924739138</v>
          </cell>
          <cell r="G84">
            <v>-58439.629162651603</v>
          </cell>
          <cell r="H84">
            <v>-257142.0803983206</v>
          </cell>
        </row>
        <row r="86">
          <cell r="A86" t="str">
            <v>TOTAL</v>
          </cell>
          <cell r="B86">
            <v>0</v>
          </cell>
          <cell r="C86">
            <v>-220224.24664084642</v>
          </cell>
          <cell r="D86">
            <v>-204306.0755032142</v>
          </cell>
          <cell r="E86">
            <v>-277430.50021625526</v>
          </cell>
          <cell r="F86">
            <v>-108690.14033402462</v>
          </cell>
          <cell r="G86">
            <v>-178403.23698476894</v>
          </cell>
          <cell r="H86">
            <v>-989054.19967910938</v>
          </cell>
        </row>
      </sheetData>
      <sheetData sheetId="18" refreshError="1"/>
      <sheetData sheetId="19" refreshError="1">
        <row r="1">
          <cell r="A1" t="str">
            <v>coeficiente del tramo por IRPF para que este no se tenga en cuenta</v>
          </cell>
          <cell r="C1">
            <v>0</v>
          </cell>
          <cell r="H1" t="str">
            <v>Financiación Fuera Fondo 1990-94. SISTEMA ANTERIOR</v>
          </cell>
        </row>
        <row r="2">
          <cell r="A2" t="str">
            <v>AÑO 1996.(AÑO BASE)</v>
          </cell>
          <cell r="H2" t="str">
            <v>AÑO 1989.(AÑO BASE)</v>
          </cell>
        </row>
        <row r="3">
          <cell r="A3" t="str">
            <v>COMUNIDAD
AUTONOMA</v>
          </cell>
          <cell r="B3" t="str">
            <v>PIE
tramo general</v>
          </cell>
          <cell r="C3" t="str">
            <v>PIE tramo IRPF</v>
          </cell>
          <cell r="D3" t="str">
            <v>Normativa
de
tributos cedidos</v>
          </cell>
          <cell r="E3" t="str">
            <v>Normativa
de
tasas</v>
          </cell>
          <cell r="F3" t="str">
            <v>Total</v>
          </cell>
          <cell r="H3" t="str">
            <v>COMUNIDAD
AUTONOMA</v>
          </cell>
          <cell r="I3">
            <v>1991</v>
          </cell>
          <cell r="J3">
            <v>1992</v>
          </cell>
          <cell r="K3">
            <v>1993</v>
          </cell>
          <cell r="L3">
            <v>1994</v>
          </cell>
          <cell r="M3">
            <v>1995</v>
          </cell>
        </row>
        <row r="4">
          <cell r="A4" t="str">
            <v>Cataluña</v>
          </cell>
          <cell r="B4">
            <v>414196.0846</v>
          </cell>
          <cell r="C4">
            <v>0</v>
          </cell>
          <cell r="D4">
            <v>179271.9</v>
          </cell>
          <cell r="E4">
            <v>11925.2</v>
          </cell>
          <cell r="F4">
            <v>605393.18459999992</v>
          </cell>
          <cell r="H4" t="str">
            <v>Cataluña</v>
          </cell>
          <cell r="I4">
            <v>687796.97560725943</v>
          </cell>
          <cell r="J4">
            <v>724292.40605543973</v>
          </cell>
          <cell r="K4">
            <v>785437.11770003987</v>
          </cell>
          <cell r="L4">
            <v>781986.37654781993</v>
          </cell>
          <cell r="M4">
            <v>847308.30116615992</v>
          </cell>
        </row>
        <row r="5">
          <cell r="A5" t="str">
            <v>Galicia</v>
          </cell>
          <cell r="B5">
            <v>260615.64079999999</v>
          </cell>
          <cell r="C5">
            <v>0</v>
          </cell>
          <cell r="D5">
            <v>40028.400000000001</v>
          </cell>
          <cell r="E5">
            <v>5296.8</v>
          </cell>
          <cell r="F5">
            <v>305940.84080000001</v>
          </cell>
          <cell r="H5" t="str">
            <v>Galicia</v>
          </cell>
          <cell r="I5">
            <v>347584.33092704171</v>
          </cell>
          <cell r="J5">
            <v>366027.6219331199</v>
          </cell>
          <cell r="K5">
            <v>396927.64685391996</v>
          </cell>
          <cell r="L5">
            <v>395183.78406136006</v>
          </cell>
          <cell r="M5">
            <v>428194.80078368</v>
          </cell>
        </row>
        <row r="6">
          <cell r="A6" t="str">
            <v>Andalucía</v>
          </cell>
          <cell r="B6">
            <v>619103.32350000006</v>
          </cell>
          <cell r="C6">
            <v>0</v>
          </cell>
          <cell r="D6">
            <v>104987.8</v>
          </cell>
          <cell r="E6">
            <v>16338</v>
          </cell>
          <cell r="F6">
            <v>740429.1235000001</v>
          </cell>
          <cell r="H6" t="str">
            <v>Andalucía</v>
          </cell>
          <cell r="I6">
            <v>841213.48695281311</v>
          </cell>
          <cell r="J6">
            <v>885849.40335539985</v>
          </cell>
          <cell r="K6">
            <v>960632.74482890009</v>
          </cell>
          <cell r="L6">
            <v>956412.29882495024</v>
          </cell>
          <cell r="M6">
            <v>1036304.6012506001</v>
          </cell>
        </row>
        <row r="7">
          <cell r="A7" t="str">
            <v>Valencia</v>
          </cell>
          <cell r="B7">
            <v>249727.8702</v>
          </cell>
          <cell r="C7">
            <v>0</v>
          </cell>
          <cell r="D7">
            <v>101349.9</v>
          </cell>
          <cell r="E7">
            <v>5038.3999999999996</v>
          </cell>
          <cell r="F7">
            <v>356116.17020000005</v>
          </cell>
          <cell r="H7" t="str">
            <v>Valencia</v>
          </cell>
          <cell r="I7">
            <v>404589.33311288571</v>
          </cell>
          <cell r="J7">
            <v>426057.38602727995</v>
          </cell>
          <cell r="K7">
            <v>462025.11921748001</v>
          </cell>
          <cell r="L7">
            <v>459995.2570473401</v>
          </cell>
          <cell r="M7">
            <v>498420.19181192003</v>
          </cell>
        </row>
        <row r="8">
          <cell r="A8" t="str">
            <v>Canarias</v>
          </cell>
          <cell r="B8">
            <v>147543.6985</v>
          </cell>
          <cell r="C8">
            <v>0</v>
          </cell>
          <cell r="D8">
            <v>33794.6</v>
          </cell>
          <cell r="E8">
            <v>2949.1</v>
          </cell>
          <cell r="F8">
            <v>184287.39850000001</v>
          </cell>
          <cell r="H8" t="str">
            <v>Canarias</v>
          </cell>
          <cell r="I8">
            <v>209371.89012885661</v>
          </cell>
          <cell r="J8">
            <v>220481.44356539997</v>
          </cell>
          <cell r="K8">
            <v>239094.4708139</v>
          </cell>
          <cell r="L8">
            <v>238044.03264245004</v>
          </cell>
          <cell r="M8">
            <v>257928.6429406</v>
          </cell>
        </row>
        <row r="10">
          <cell r="A10" t="str">
            <v>TOTAL art. 151</v>
          </cell>
          <cell r="B10">
            <v>1691186.6176</v>
          </cell>
          <cell r="C10">
            <v>0</v>
          </cell>
          <cell r="D10">
            <v>459432.6</v>
          </cell>
          <cell r="E10">
            <v>41547.5</v>
          </cell>
          <cell r="F10">
            <v>2192166.7176000001</v>
          </cell>
          <cell r="H10" t="str">
            <v>TOTAL art. 151</v>
          </cell>
          <cell r="I10">
            <v>2490556.0167288566</v>
          </cell>
          <cell r="J10">
            <v>2622708.2609366393</v>
          </cell>
          <cell r="K10">
            <v>2844117.0994142396</v>
          </cell>
          <cell r="L10">
            <v>2831621.7491239207</v>
          </cell>
          <cell r="M10">
            <v>3068156.53795296</v>
          </cell>
        </row>
        <row r="12">
          <cell r="A12" t="str">
            <v>Asturias</v>
          </cell>
          <cell r="B12">
            <v>30680.4293</v>
          </cell>
          <cell r="C12">
            <v>0</v>
          </cell>
          <cell r="D12">
            <v>19929.7</v>
          </cell>
          <cell r="E12">
            <v>2791</v>
          </cell>
          <cell r="F12">
            <v>53401.129300000001</v>
          </cell>
          <cell r="H12" t="str">
            <v>Asturias</v>
          </cell>
          <cell r="I12">
            <v>58371.52759408336</v>
          </cell>
          <cell r="J12">
            <v>62303.097554309992</v>
          </cell>
          <cell r="K12">
            <v>65779.511071739995</v>
          </cell>
          <cell r="L12">
            <v>68978.23871681001</v>
          </cell>
          <cell r="M12">
            <v>72550.774266980006</v>
          </cell>
        </row>
        <row r="13">
          <cell r="A13" t="str">
            <v>Cantabria</v>
          </cell>
          <cell r="B13">
            <v>26499.4084</v>
          </cell>
          <cell r="C13">
            <v>0</v>
          </cell>
          <cell r="D13">
            <v>7524.7</v>
          </cell>
          <cell r="E13">
            <v>967</v>
          </cell>
          <cell r="F13">
            <v>34991.108399999997</v>
          </cell>
          <cell r="H13" t="str">
            <v>Cantabria</v>
          </cell>
          <cell r="I13">
            <v>38247.963597244787</v>
          </cell>
          <cell r="J13">
            <v>40824.126170279989</v>
          </cell>
          <cell r="K13">
            <v>43102.047327119995</v>
          </cell>
          <cell r="L13">
            <v>45198.01472028</v>
          </cell>
          <cell r="M13">
            <v>47538.919872239996</v>
          </cell>
        </row>
        <row r="14">
          <cell r="A14" t="str">
            <v>La Rioja</v>
          </cell>
          <cell r="B14">
            <v>10750.579300000001</v>
          </cell>
          <cell r="C14">
            <v>0</v>
          </cell>
          <cell r="D14">
            <v>5718.4</v>
          </cell>
          <cell r="E14">
            <v>349</v>
          </cell>
          <cell r="F14">
            <v>16817.979299999999</v>
          </cell>
          <cell r="H14" t="str">
            <v>La Rioja</v>
          </cell>
          <cell r="I14">
            <v>18383.340495884844</v>
          </cell>
          <cell r="J14">
            <v>19621.536449309995</v>
          </cell>
          <cell r="K14">
            <v>20716.386901739999</v>
          </cell>
          <cell r="L14">
            <v>21723.78386181</v>
          </cell>
          <cell r="M14">
            <v>22848.906676979997</v>
          </cell>
        </row>
        <row r="15">
          <cell r="A15" t="str">
            <v>Murcia</v>
          </cell>
          <cell r="B15">
            <v>26542.5746</v>
          </cell>
          <cell r="C15">
            <v>0</v>
          </cell>
          <cell r="D15">
            <v>15187.5</v>
          </cell>
          <cell r="E15">
            <v>1196.4000000000001</v>
          </cell>
          <cell r="F15">
            <v>42926.474600000001</v>
          </cell>
          <cell r="H15" t="str">
            <v>Murcia</v>
          </cell>
          <cell r="I15">
            <v>46921.927110455668</v>
          </cell>
          <cell r="J15">
            <v>50082.317915819993</v>
          </cell>
          <cell r="K15">
            <v>52876.83141228</v>
          </cell>
          <cell r="L15">
            <v>55448.127240820002</v>
          </cell>
          <cell r="M15">
            <v>58319.908391560006</v>
          </cell>
        </row>
        <row r="16">
          <cell r="A16" t="str">
            <v>Aragón</v>
          </cell>
          <cell r="B16">
            <v>41803.093999999997</v>
          </cell>
          <cell r="C16">
            <v>0</v>
          </cell>
          <cell r="D16">
            <v>29409.9</v>
          </cell>
          <cell r="E16">
            <v>2281.5</v>
          </cell>
          <cell r="F16">
            <v>73494.494000000006</v>
          </cell>
          <cell r="H16" t="str">
            <v>Aragón</v>
          </cell>
          <cell r="I16">
            <v>80335.11539491346</v>
          </cell>
          <cell r="J16">
            <v>85746.026149799989</v>
          </cell>
          <cell r="K16">
            <v>90530.517709200009</v>
          </cell>
          <cell r="L16">
            <v>94932.837899800012</v>
          </cell>
          <cell r="M16">
            <v>99849.619548400005</v>
          </cell>
        </row>
        <row r="17">
          <cell r="A17" t="str">
            <v>Castilla-La Mancha</v>
          </cell>
          <cell r="B17">
            <v>72185.5144</v>
          </cell>
          <cell r="C17">
            <v>0</v>
          </cell>
          <cell r="D17">
            <v>20918.400000000001</v>
          </cell>
          <cell r="E17">
            <v>3407.5</v>
          </cell>
          <cell r="F17">
            <v>96511.414400000009</v>
          </cell>
          <cell r="H17" t="str">
            <v>Castilla-La Mancha</v>
          </cell>
          <cell r="I17">
            <v>105494.37367036384</v>
          </cell>
          <cell r="J17">
            <v>112599.86718048</v>
          </cell>
          <cell r="K17">
            <v>118882.76025792002</v>
          </cell>
          <cell r="L17">
            <v>124663.79398048001</v>
          </cell>
          <cell r="M17">
            <v>131120.40760384002</v>
          </cell>
        </row>
        <row r="18">
          <cell r="A18" t="str">
            <v>Extremadura</v>
          </cell>
          <cell r="B18">
            <v>55873.649400000002</v>
          </cell>
          <cell r="C18">
            <v>0</v>
          </cell>
          <cell r="D18">
            <v>10486</v>
          </cell>
          <cell r="E18">
            <v>2061</v>
          </cell>
          <cell r="F18">
            <v>68420.649399999995</v>
          </cell>
          <cell r="H18" t="str">
            <v>Extremadura</v>
          </cell>
          <cell r="I18">
            <v>74789.014330024715</v>
          </cell>
          <cell r="J18">
            <v>79826.371654979986</v>
          </cell>
          <cell r="K18">
            <v>84280.555930919989</v>
          </cell>
          <cell r="L18">
            <v>88378.95282998</v>
          </cell>
          <cell r="M18">
            <v>92956.294274839995</v>
          </cell>
        </row>
        <row r="19">
          <cell r="A19" t="str">
            <v>Baleares</v>
          </cell>
          <cell r="B19">
            <v>16429.684800000003</v>
          </cell>
          <cell r="C19">
            <v>0</v>
          </cell>
          <cell r="D19">
            <v>12674.4</v>
          </cell>
          <cell r="E19">
            <v>1017.7</v>
          </cell>
          <cell r="F19">
            <v>30121.784800000005</v>
          </cell>
          <cell r="H19" t="str">
            <v>Baleares</v>
          </cell>
          <cell r="I19">
            <v>32925.419662168853</v>
          </cell>
          <cell r="J19">
            <v>35143.086326160002</v>
          </cell>
          <cell r="K19">
            <v>37104.014516640003</v>
          </cell>
          <cell r="L19">
            <v>38908.309426160005</v>
          </cell>
          <cell r="M19">
            <v>40923.45682928001</v>
          </cell>
        </row>
        <row r="20">
          <cell r="A20" t="str">
            <v>Madrid</v>
          </cell>
          <cell r="B20">
            <v>172148.75510000001</v>
          </cell>
          <cell r="C20">
            <v>0</v>
          </cell>
          <cell r="D20">
            <v>89275.4</v>
          </cell>
          <cell r="E20">
            <v>11772.2</v>
          </cell>
          <cell r="F20">
            <v>273196.35509999999</v>
          </cell>
          <cell r="H20" t="str">
            <v>Madrid</v>
          </cell>
          <cell r="I20">
            <v>298624.55699645</v>
          </cell>
          <cell r="J20">
            <v>318738.18749516993</v>
          </cell>
          <cell r="K20">
            <v>336523.27021217998</v>
          </cell>
          <cell r="L20">
            <v>352887.73188267002</v>
          </cell>
          <cell r="M20">
            <v>371164.56803885999</v>
          </cell>
        </row>
        <row r="21">
          <cell r="A21" t="str">
            <v>Castilla y León</v>
          </cell>
          <cell r="B21">
            <v>119127.5968</v>
          </cell>
          <cell r="C21">
            <v>0</v>
          </cell>
          <cell r="D21">
            <v>41218.699999999997</v>
          </cell>
          <cell r="E21">
            <v>6560.9</v>
          </cell>
          <cell r="F21">
            <v>166907.19680000001</v>
          </cell>
          <cell r="H21" t="str">
            <v>Castilla y León</v>
          </cell>
          <cell r="I21">
            <v>182442.35976601907</v>
          </cell>
          <cell r="J21">
            <v>194730.62650655999</v>
          </cell>
          <cell r="K21">
            <v>205596.28501824001</v>
          </cell>
          <cell r="L21">
            <v>215594.02610656002</v>
          </cell>
          <cell r="M21">
            <v>226760.11757248</v>
          </cell>
        </row>
        <row r="23">
          <cell r="A23" t="str">
            <v>TOTAL art. 143</v>
          </cell>
          <cell r="B23">
            <v>572041.28609999991</v>
          </cell>
          <cell r="C23">
            <v>0</v>
          </cell>
          <cell r="D23">
            <v>252343.09999999998</v>
          </cell>
          <cell r="E23">
            <v>32404.200000000004</v>
          </cell>
          <cell r="F23">
            <v>856788.58610000007</v>
          </cell>
          <cell r="H23" t="str">
            <v>TOTAL art. 143</v>
          </cell>
          <cell r="I23">
            <v>936535.59861760866</v>
          </cell>
          <cell r="J23">
            <v>999615.24340286991</v>
          </cell>
          <cell r="K23">
            <v>1055392.1803579801</v>
          </cell>
          <cell r="L23">
            <v>1106713.81666537</v>
          </cell>
          <cell r="M23">
            <v>1164032.9730754602</v>
          </cell>
        </row>
        <row r="25">
          <cell r="A25" t="str">
            <v>TOTAL</v>
          </cell>
          <cell r="B25">
            <v>2263227.9036999997</v>
          </cell>
          <cell r="C25">
            <v>0</v>
          </cell>
          <cell r="D25">
            <v>711775.7</v>
          </cell>
          <cell r="E25">
            <v>73951.700000000012</v>
          </cell>
          <cell r="F25">
            <v>3048955.3037</v>
          </cell>
          <cell r="H25" t="str">
            <v>TOTAL</v>
          </cell>
          <cell r="I25">
            <v>3427091.6153464653</v>
          </cell>
          <cell r="J25">
            <v>3622323.5043395092</v>
          </cell>
          <cell r="K25">
            <v>3899509.2797722197</v>
          </cell>
          <cell r="L25">
            <v>3938335.5657892907</v>
          </cell>
          <cell r="M25">
            <v>4232189.5110284202</v>
          </cell>
        </row>
        <row r="26">
          <cell r="H26" t="str">
            <v>INDICE CC.AA. 151</v>
          </cell>
          <cell r="I26">
            <v>1.1361161524500907</v>
          </cell>
          <cell r="J26">
            <v>1.1963999999999997</v>
          </cell>
          <cell r="K26">
            <v>1.2973999999999999</v>
          </cell>
          <cell r="L26">
            <v>1.2917000000000001</v>
          </cell>
          <cell r="M26">
            <v>1.3996</v>
          </cell>
        </row>
        <row r="28">
          <cell r="A28" t="str">
            <v>Financiación resultante por el sistema actual</v>
          </cell>
          <cell r="H28" t="str">
            <v>Financiación Corresponsabilidad Fiscal 1997.SISTEMA ACTUAL</v>
          </cell>
        </row>
        <row r="29">
          <cell r="A29" t="str">
            <v>AÑO 1997</v>
          </cell>
        </row>
        <row r="30">
          <cell r="A30" t="str">
            <v>COMUNIDAD
AUTONOMA</v>
          </cell>
          <cell r="B30" t="str">
            <v>PIE
tramo general</v>
          </cell>
          <cell r="C30" t="str">
            <v>PIE
tramo IRPF</v>
          </cell>
          <cell r="D30" t="str">
            <v>Normativa
de
tributos cedidos</v>
          </cell>
          <cell r="E30" t="str">
            <v>Normativa
de
tasas</v>
          </cell>
          <cell r="F30" t="str">
            <v>Total</v>
          </cell>
          <cell r="H30" t="str">
            <v>COMUNIDAD
AUTONOMA</v>
          </cell>
          <cell r="I30" t="str">
            <v>mínimo garantizado</v>
          </cell>
          <cell r="J30" t="str">
            <v>máximo permitido</v>
          </cell>
          <cell r="K30" t="str">
            <v>% CL IRPF</v>
          </cell>
          <cell r="L30" t="str">
            <v>VALOR PREVALENTE</v>
          </cell>
        </row>
        <row r="31">
          <cell r="A31" t="str">
            <v>Cataluña</v>
          </cell>
          <cell r="B31">
            <v>470574.86199564429</v>
          </cell>
          <cell r="C31">
            <v>0</v>
          </cell>
          <cell r="D31">
            <v>203673.7012704174</v>
          </cell>
          <cell r="E31">
            <v>13548.412341197822</v>
          </cell>
          <cell r="F31">
            <v>687796.97560725955</v>
          </cell>
          <cell r="H31" t="str">
            <v>Cataluña</v>
          </cell>
          <cell r="I31">
            <v>3438.9848780362972</v>
          </cell>
          <cell r="J31">
            <v>13755.939512145189</v>
          </cell>
          <cell r="K31">
            <v>2073.7721426140747</v>
          </cell>
          <cell r="L31">
            <v>3438.9848780362972</v>
          </cell>
        </row>
        <row r="32">
          <cell r="A32" t="str">
            <v>Galicia</v>
          </cell>
          <cell r="B32">
            <v>296089.63909401087</v>
          </cell>
          <cell r="C32">
            <v>0</v>
          </cell>
          <cell r="D32">
            <v>45476.911796733213</v>
          </cell>
          <cell r="E32">
            <v>6017.7800362976404</v>
          </cell>
          <cell r="F32">
            <v>347584.33092704171</v>
          </cell>
          <cell r="H32" t="str">
            <v>Galicia</v>
          </cell>
          <cell r="I32">
            <v>1737.9216546352086</v>
          </cell>
          <cell r="J32">
            <v>6951.6866185408344</v>
          </cell>
          <cell r="K32">
            <v>2178.1018079211003</v>
          </cell>
          <cell r="L32">
            <v>2178.1018079211003</v>
          </cell>
        </row>
        <row r="33">
          <cell r="A33" t="str">
            <v>Andalucía</v>
          </cell>
          <cell r="B33">
            <v>703373.28586388391</v>
          </cell>
          <cell r="C33">
            <v>0</v>
          </cell>
          <cell r="D33">
            <v>119278.33539019963</v>
          </cell>
          <cell r="E33">
            <v>18561.86569872958</v>
          </cell>
          <cell r="F33">
            <v>841213.48695281311</v>
          </cell>
          <cell r="H33" t="str">
            <v>Andalucía</v>
          </cell>
          <cell r="I33">
            <v>4206.0674347640652</v>
          </cell>
          <cell r="J33">
            <v>16824.269739056261</v>
          </cell>
          <cell r="K33">
            <v>1495.8010452616552</v>
          </cell>
          <cell r="L33">
            <v>4206.0674347640652</v>
          </cell>
        </row>
        <row r="34">
          <cell r="A34" t="str">
            <v>Valencia</v>
          </cell>
          <cell r="B34">
            <v>283719.86705117964</v>
          </cell>
          <cell r="C34">
            <v>0</v>
          </cell>
          <cell r="D34">
            <v>115145.25843920144</v>
          </cell>
          <cell r="E34">
            <v>5724.2076225045366</v>
          </cell>
          <cell r="F34">
            <v>404589.33311288565</v>
          </cell>
          <cell r="H34" t="str">
            <v>Valencia</v>
          </cell>
          <cell r="I34">
            <v>2022.9466655644285</v>
          </cell>
          <cell r="J34">
            <v>8091.7866622577139</v>
          </cell>
          <cell r="K34">
            <v>3586.9673839565626</v>
          </cell>
          <cell r="L34">
            <v>3586.9673839565626</v>
          </cell>
        </row>
        <row r="35">
          <cell r="A35" t="str">
            <v>Canarias</v>
          </cell>
          <cell r="B35">
            <v>167626.77905807621</v>
          </cell>
          <cell r="C35">
            <v>0</v>
          </cell>
          <cell r="D35">
            <v>38394.59092558983</v>
          </cell>
          <cell r="E35">
            <v>3350.5201451905623</v>
          </cell>
          <cell r="F35">
            <v>209371.89012885661</v>
          </cell>
          <cell r="H35" t="str">
            <v>Canarias</v>
          </cell>
          <cell r="I35">
            <v>1046.859450644283</v>
          </cell>
          <cell r="J35">
            <v>4187.4378025771321</v>
          </cell>
          <cell r="K35">
            <v>2712.159640485821</v>
          </cell>
          <cell r="L35">
            <v>2712.159640485821</v>
          </cell>
        </row>
        <row r="37">
          <cell r="A37" t="str">
            <v>TOTAL art. 151</v>
          </cell>
          <cell r="B37">
            <v>1921384.4330627949</v>
          </cell>
          <cell r="C37">
            <v>0</v>
          </cell>
          <cell r="D37">
            <v>521968.79782214155</v>
          </cell>
          <cell r="E37">
            <v>47202.785843920145</v>
          </cell>
          <cell r="F37">
            <v>2490556.0167288566</v>
          </cell>
          <cell r="H37" t="str">
            <v>TOTAL art. 151</v>
          </cell>
          <cell r="I37">
            <v>12452.780083644282</v>
          </cell>
          <cell r="J37">
            <v>49811.120334577128</v>
          </cell>
          <cell r="K37">
            <v>12046.802020239214</v>
          </cell>
          <cell r="L37">
            <v>16122.281145163846</v>
          </cell>
        </row>
        <row r="39">
          <cell r="A39" t="str">
            <v>Asturias</v>
          </cell>
          <cell r="B39">
            <v>33536.060921529497</v>
          </cell>
          <cell r="C39">
            <v>0</v>
          </cell>
          <cell r="D39">
            <v>21784.689738608267</v>
          </cell>
          <cell r="E39">
            <v>3050.7769339456022</v>
          </cell>
          <cell r="F39">
            <v>58371.527594083367</v>
          </cell>
          <cell r="H39" t="str">
            <v>Asturias</v>
          </cell>
          <cell r="I39">
            <v>291.85763797041682</v>
          </cell>
          <cell r="J39">
            <v>1167.4305518816673</v>
          </cell>
          <cell r="K39">
            <v>-598.40982481108949</v>
          </cell>
          <cell r="L39">
            <v>291.85763797041682</v>
          </cell>
        </row>
        <row r="40">
          <cell r="A40" t="str">
            <v>Cantabria</v>
          </cell>
          <cell r="B40">
            <v>28965.884596891559</v>
          </cell>
          <cell r="C40">
            <v>0</v>
          </cell>
          <cell r="D40">
            <v>8225.0738784881669</v>
          </cell>
          <cell r="E40">
            <v>1057.0051218650653</v>
          </cell>
          <cell r="F40">
            <v>38247.963597244787</v>
          </cell>
          <cell r="H40" t="str">
            <v>Cantabria</v>
          </cell>
          <cell r="I40">
            <v>191.23981798622393</v>
          </cell>
          <cell r="J40">
            <v>764.9592719448957</v>
          </cell>
          <cell r="K40">
            <v>-267.90210211395458</v>
          </cell>
          <cell r="L40">
            <v>191.23981798622393</v>
          </cell>
        </row>
        <row r="41">
          <cell r="A41" t="str">
            <v>La Rioja</v>
          </cell>
          <cell r="B41">
            <v>11751.207221423527</v>
          </cell>
          <cell r="C41">
            <v>0</v>
          </cell>
          <cell r="D41">
            <v>6250.6495231367007</v>
          </cell>
          <cell r="E41">
            <v>381.4837513246203</v>
          </cell>
          <cell r="F41">
            <v>18383.340495884848</v>
          </cell>
          <cell r="H41" t="str">
            <v>La Rioja</v>
          </cell>
          <cell r="I41">
            <v>91.916702479424217</v>
          </cell>
          <cell r="J41">
            <v>367.66680991769687</v>
          </cell>
          <cell r="K41">
            <v>-83.880270777550678</v>
          </cell>
          <cell r="L41">
            <v>91.916702479424217</v>
          </cell>
        </row>
        <row r="42">
          <cell r="A42" t="str">
            <v>Murcia</v>
          </cell>
          <cell r="B42">
            <v>29013.068562239492</v>
          </cell>
          <cell r="C42">
            <v>0</v>
          </cell>
          <cell r="D42">
            <v>16601.101642529142</v>
          </cell>
          <cell r="E42">
            <v>1307.7569056870366</v>
          </cell>
          <cell r="F42">
            <v>46921.927110455668</v>
          </cell>
          <cell r="H42" t="str">
            <v>Murcia</v>
          </cell>
          <cell r="I42">
            <v>234.60963555227835</v>
          </cell>
          <cell r="J42">
            <v>938.43854220911339</v>
          </cell>
          <cell r="K42">
            <v>197.15488487113979</v>
          </cell>
          <cell r="L42">
            <v>234.60963555227835</v>
          </cell>
        </row>
        <row r="43">
          <cell r="A43" t="str">
            <v>Aragón</v>
          </cell>
          <cell r="B43">
            <v>45693.98600600494</v>
          </cell>
          <cell r="C43">
            <v>0</v>
          </cell>
          <cell r="D43">
            <v>32147.275008830802</v>
          </cell>
          <cell r="E43">
            <v>2493.8543800777111</v>
          </cell>
          <cell r="F43">
            <v>80335.115394913446</v>
          </cell>
          <cell r="H43" t="str">
            <v>Aragón</v>
          </cell>
          <cell r="I43">
            <v>401.67557697456732</v>
          </cell>
          <cell r="J43">
            <v>1606.7023078982693</v>
          </cell>
          <cell r="K43">
            <v>-1890.1244315507793</v>
          </cell>
          <cell r="L43">
            <v>401.67557697456732</v>
          </cell>
        </row>
        <row r="44">
          <cell r="A44" t="str">
            <v>Castilla-La Mancha</v>
          </cell>
          <cell r="B44">
            <v>78904.300357046974</v>
          </cell>
          <cell r="C44">
            <v>0</v>
          </cell>
          <cell r="D44">
            <v>22865.414623807843</v>
          </cell>
          <cell r="E44">
            <v>3724.6586895090072</v>
          </cell>
          <cell r="F44">
            <v>105494.37367036381</v>
          </cell>
          <cell r="H44" t="str">
            <v>Castilla-La Mancha</v>
          </cell>
          <cell r="I44">
            <v>527.47186835181924</v>
          </cell>
          <cell r="J44">
            <v>2109.887473407277</v>
          </cell>
          <cell r="K44">
            <v>-214.49011644406417</v>
          </cell>
          <cell r="L44">
            <v>527.47186835181924</v>
          </cell>
        </row>
        <row r="45">
          <cell r="A45" t="str">
            <v>Extremadura</v>
          </cell>
          <cell r="B45">
            <v>61074.181585411519</v>
          </cell>
          <cell r="C45">
            <v>0</v>
          </cell>
          <cell r="D45">
            <v>11462.001766160367</v>
          </cell>
          <cell r="E45">
            <v>2252.8309784528433</v>
          </cell>
          <cell r="F45">
            <v>74789.014330024729</v>
          </cell>
          <cell r="H45" t="str">
            <v>Extremadura</v>
          </cell>
          <cell r="I45">
            <v>373.94507165012357</v>
          </cell>
          <cell r="J45">
            <v>1495.7802866004943</v>
          </cell>
          <cell r="K45">
            <v>-265.67495977878133</v>
          </cell>
          <cell r="L45">
            <v>373.94507165012357</v>
          </cell>
        </row>
        <row r="46">
          <cell r="A46" t="str">
            <v>Baleares</v>
          </cell>
          <cell r="B46">
            <v>17958.904844083365</v>
          </cell>
          <cell r="C46">
            <v>0</v>
          </cell>
          <cell r="D46">
            <v>13854.090709996468</v>
          </cell>
          <cell r="E46">
            <v>1112.4241080890145</v>
          </cell>
          <cell r="F46">
            <v>32925.419662168846</v>
          </cell>
          <cell r="H46" t="str">
            <v>Baleares</v>
          </cell>
          <cell r="I46">
            <v>164.62709831084427</v>
          </cell>
          <cell r="J46">
            <v>658.5083932433771</v>
          </cell>
          <cell r="K46">
            <v>1231.292952708221</v>
          </cell>
          <cell r="L46">
            <v>658.5083932433771</v>
          </cell>
        </row>
        <row r="47">
          <cell r="A47" t="str">
            <v>Madrid</v>
          </cell>
          <cell r="B47">
            <v>188171.78476049099</v>
          </cell>
          <cell r="C47">
            <v>0</v>
          </cell>
          <cell r="D47">
            <v>97584.855280819495</v>
          </cell>
          <cell r="E47">
            <v>12867.916955139528</v>
          </cell>
          <cell r="F47">
            <v>298624.55699645</v>
          </cell>
          <cell r="H47" t="str">
            <v>Madrid</v>
          </cell>
          <cell r="I47">
            <v>1493.1227849822501</v>
          </cell>
          <cell r="J47">
            <v>5972.4911399290004</v>
          </cell>
          <cell r="K47">
            <v>-10864.804773552671</v>
          </cell>
          <cell r="L47">
            <v>1493.1227849822501</v>
          </cell>
        </row>
        <row r="48">
          <cell r="A48" t="str">
            <v>Castilla y León</v>
          </cell>
          <cell r="B48">
            <v>130215.59459470151</v>
          </cell>
          <cell r="C48">
            <v>0</v>
          </cell>
          <cell r="D48">
            <v>45055.198569410102</v>
          </cell>
          <cell r="E48">
            <v>7171.5666019074524</v>
          </cell>
          <cell r="F48">
            <v>182442.35976601907</v>
          </cell>
          <cell r="H48" t="str">
            <v>Castilla y León</v>
          </cell>
          <cell r="I48">
            <v>912.2117988300954</v>
          </cell>
          <cell r="J48">
            <v>3648.8471953203816</v>
          </cell>
          <cell r="K48">
            <v>-2515.8436596523766</v>
          </cell>
          <cell r="L48">
            <v>912.2117988300954</v>
          </cell>
        </row>
        <row r="50">
          <cell r="A50" t="str">
            <v>TOTAL art. 143</v>
          </cell>
          <cell r="B50">
            <v>625284.97344982333</v>
          </cell>
          <cell r="C50">
            <v>0</v>
          </cell>
          <cell r="D50">
            <v>275830.35074178735</v>
          </cell>
          <cell r="E50">
            <v>35420.274425997879</v>
          </cell>
          <cell r="F50">
            <v>936535.59861760854</v>
          </cell>
          <cell r="H50" t="str">
            <v>TOTAL art. 143</v>
          </cell>
          <cell r="I50">
            <v>4682.677993088043</v>
          </cell>
          <cell r="J50">
            <v>18730.711972352172</v>
          </cell>
          <cell r="K50">
            <v>-15272.682301101906</v>
          </cell>
          <cell r="L50">
            <v>5176.5592880205759</v>
          </cell>
        </row>
        <row r="52">
          <cell r="A52" t="str">
            <v>TOTAL</v>
          </cell>
          <cell r="B52">
            <v>2546669.4065126181</v>
          </cell>
          <cell r="C52">
            <v>0</v>
          </cell>
          <cell r="D52">
            <v>797799.1485639289</v>
          </cell>
          <cell r="E52">
            <v>82623.060269918031</v>
          </cell>
          <cell r="F52">
            <v>3427091.6153464653</v>
          </cell>
          <cell r="H52" t="str">
            <v>TOTAL</v>
          </cell>
          <cell r="I52">
            <v>17135.458076732324</v>
          </cell>
          <cell r="J52">
            <v>68541.832306929296</v>
          </cell>
          <cell r="K52">
            <v>-3225.8802808626915</v>
          </cell>
          <cell r="L52">
            <v>21298.840433184421</v>
          </cell>
        </row>
        <row r="53">
          <cell r="A53" t="str">
            <v>INDICE 96/93 CC.AA. 151</v>
          </cell>
          <cell r="C53">
            <v>1.1361161524500907</v>
          </cell>
          <cell r="H53" t="str">
            <v>mínimos y máximos</v>
          </cell>
          <cell r="I53">
            <v>5.0000000000000001E-3</v>
          </cell>
          <cell r="J53">
            <v>0.02</v>
          </cell>
        </row>
        <row r="54">
          <cell r="H54" t="str">
            <v>INDICE 97/93 CC.AA. 151</v>
          </cell>
          <cell r="I54">
            <v>1.1932970556497609</v>
          </cell>
        </row>
        <row r="55">
          <cell r="H55" t="str">
            <v>INDICE 97/93 CC.AA. 143</v>
          </cell>
          <cell r="I55">
            <v>1.2568465660009742</v>
          </cell>
        </row>
        <row r="56">
          <cell r="A56" t="str">
            <v>Financiación resultante por el sistema actual</v>
          </cell>
          <cell r="H56" t="str">
            <v>Financiación Corresponsabilidad Fiscal 1998.SISTEMA ACTUAL</v>
          </cell>
        </row>
        <row r="57">
          <cell r="A57" t="str">
            <v>AÑO 1998</v>
          </cell>
        </row>
        <row r="58">
          <cell r="A58" t="str">
            <v>COMUNIDAD
AUTONOMA</v>
          </cell>
          <cell r="B58" t="str">
            <v>PIE
tramo general</v>
          </cell>
          <cell r="C58" t="str">
            <v>PIE
tramo IRPF</v>
          </cell>
          <cell r="D58" t="str">
            <v>Normativa
de
tributos cedidos</v>
          </cell>
          <cell r="E58" t="str">
            <v>Normativa
de
tasas</v>
          </cell>
          <cell r="F58" t="str">
            <v>Total</v>
          </cell>
          <cell r="H58" t="str">
            <v>COMUNIDAD
AUTONOMA</v>
          </cell>
          <cell r="I58" t="str">
            <v>mínimo garantizado</v>
          </cell>
          <cell r="J58" t="str">
            <v>máximo permitido</v>
          </cell>
          <cell r="K58" t="str">
            <v>% CL IRPF</v>
          </cell>
          <cell r="L58" t="str">
            <v>VALOR PREVALENTE</v>
          </cell>
        </row>
        <row r="59">
          <cell r="A59" t="str">
            <v>Cataluña</v>
          </cell>
          <cell r="B59">
            <v>495544.19561543985</v>
          </cell>
          <cell r="C59">
            <v>0</v>
          </cell>
          <cell r="D59">
            <v>214480.90115999995</v>
          </cell>
          <cell r="E59">
            <v>14267.309279999998</v>
          </cell>
          <cell r="F59">
            <v>724292.40605543985</v>
          </cell>
          <cell r="H59" t="str">
            <v>Cataluña</v>
          </cell>
          <cell r="I59">
            <v>3621.4620302771987</v>
          </cell>
          <cell r="J59">
            <v>14485.848121108795</v>
          </cell>
          <cell r="K59">
            <v>1788.2527149413363</v>
          </cell>
          <cell r="L59">
            <v>3621.4620302771987</v>
          </cell>
        </row>
        <row r="60">
          <cell r="A60" t="str">
            <v>Galicia</v>
          </cell>
          <cell r="B60">
            <v>311800.5526531199</v>
          </cell>
          <cell r="C60">
            <v>0</v>
          </cell>
          <cell r="D60">
            <v>47889.977759999987</v>
          </cell>
          <cell r="E60">
            <v>6337.0915199999981</v>
          </cell>
          <cell r="F60">
            <v>366027.6219331199</v>
          </cell>
          <cell r="H60" t="str">
            <v>Galicia</v>
          </cell>
          <cell r="I60">
            <v>1830.1381096655996</v>
          </cell>
          <cell r="J60">
            <v>7320.5524386623983</v>
          </cell>
          <cell r="K60">
            <v>1976.5432975663598</v>
          </cell>
          <cell r="L60">
            <v>1976.5432975663598</v>
          </cell>
        </row>
        <row r="61">
          <cell r="A61" t="str">
            <v>Andalucía</v>
          </cell>
          <cell r="B61">
            <v>740695.21623539983</v>
          </cell>
          <cell r="C61">
            <v>0</v>
          </cell>
          <cell r="D61">
            <v>125607.40391999997</v>
          </cell>
          <cell r="E61">
            <v>19546.783199999994</v>
          </cell>
          <cell r="F61">
            <v>885849.40335539973</v>
          </cell>
          <cell r="H61" t="str">
            <v>Andalucía</v>
          </cell>
          <cell r="I61">
            <v>4429.2470167769998</v>
          </cell>
          <cell r="J61">
            <v>17716.988067107999</v>
          </cell>
          <cell r="K61">
            <v>264.99139667254059</v>
          </cell>
          <cell r="L61">
            <v>4429.2470167769998</v>
          </cell>
        </row>
        <row r="62">
          <cell r="A62" t="str">
            <v>Valencia</v>
          </cell>
          <cell r="B62">
            <v>298774.42390727991</v>
          </cell>
          <cell r="C62">
            <v>0</v>
          </cell>
          <cell r="D62">
            <v>121255.02035999997</v>
          </cell>
          <cell r="E62">
            <v>6027.9417599999979</v>
          </cell>
          <cell r="F62">
            <v>426057.38602727989</v>
          </cell>
          <cell r="H62" t="str">
            <v>Valencia</v>
          </cell>
          <cell r="I62">
            <v>2130.2869301363999</v>
          </cell>
          <cell r="J62">
            <v>8521.1477205455994</v>
          </cell>
          <cell r="K62">
            <v>3268.2268166334338</v>
          </cell>
          <cell r="L62">
            <v>3268.2268166334338</v>
          </cell>
        </row>
        <row r="63">
          <cell r="A63" t="str">
            <v>Canarias</v>
          </cell>
          <cell r="B63">
            <v>176521.28088539996</v>
          </cell>
          <cell r="C63">
            <v>0</v>
          </cell>
          <cell r="D63">
            <v>40431.859439999986</v>
          </cell>
          <cell r="E63">
            <v>3528.3032399999988</v>
          </cell>
          <cell r="F63">
            <v>220481.44356539994</v>
          </cell>
          <cell r="H63" t="str">
            <v>Canarias</v>
          </cell>
          <cell r="I63">
            <v>1102.4072178269998</v>
          </cell>
          <cell r="J63">
            <v>4409.6288713079994</v>
          </cell>
          <cell r="K63">
            <v>2673.4107147371119</v>
          </cell>
          <cell r="L63">
            <v>2673.4107147371119</v>
          </cell>
        </row>
        <row r="65">
          <cell r="A65" t="str">
            <v>TOTAL art. 151</v>
          </cell>
          <cell r="B65">
            <v>2023335.6692966397</v>
          </cell>
          <cell r="C65">
            <v>0</v>
          </cell>
          <cell r="D65">
            <v>549665.16263999988</v>
          </cell>
          <cell r="E65">
            <v>49707.428999999996</v>
          </cell>
          <cell r="F65">
            <v>2622708.2609366393</v>
          </cell>
          <cell r="H65" t="str">
            <v>TOTAL art. 151</v>
          </cell>
          <cell r="I65">
            <v>13113.5413046832</v>
          </cell>
          <cell r="J65">
            <v>52454.1652187328</v>
          </cell>
          <cell r="K65">
            <v>9971.4249405507835</v>
          </cell>
          <cell r="L65">
            <v>15968.889875991106</v>
          </cell>
        </row>
        <row r="67">
          <cell r="A67" t="str">
            <v>Asturias</v>
          </cell>
          <cell r="B67">
            <v>35794.856864309993</v>
          </cell>
          <cell r="C67">
            <v>0</v>
          </cell>
          <cell r="D67">
            <v>23251.980989999996</v>
          </cell>
          <cell r="E67">
            <v>3256.2596999999996</v>
          </cell>
          <cell r="F67">
            <v>62303.097554309992</v>
          </cell>
          <cell r="H67" t="str">
            <v>Asturias</v>
          </cell>
          <cell r="I67">
            <v>311.51548777154994</v>
          </cell>
          <cell r="J67">
            <v>1246.0619510861998</v>
          </cell>
          <cell r="K67">
            <v>-764.63518520343928</v>
          </cell>
          <cell r="L67">
            <v>311.51548777154994</v>
          </cell>
        </row>
        <row r="68">
          <cell r="A68" t="str">
            <v>Cantabria</v>
          </cell>
          <cell r="B68">
            <v>30916.859780279996</v>
          </cell>
          <cell r="C68">
            <v>0</v>
          </cell>
          <cell r="D68">
            <v>8779.0674899999995</v>
          </cell>
          <cell r="E68">
            <v>1128.1988999999999</v>
          </cell>
          <cell r="F68">
            <v>40824.126170279997</v>
          </cell>
          <cell r="H68" t="str">
            <v>Cantabria</v>
          </cell>
          <cell r="I68">
            <v>204.12063085139994</v>
          </cell>
          <cell r="J68">
            <v>816.48252340559975</v>
          </cell>
          <cell r="K68">
            <v>-360.37558850112907</v>
          </cell>
          <cell r="L68">
            <v>204.12063085139994</v>
          </cell>
        </row>
        <row r="69">
          <cell r="A69" t="str">
            <v>La Rioja</v>
          </cell>
          <cell r="B69">
            <v>12542.70086931</v>
          </cell>
          <cell r="C69">
            <v>0</v>
          </cell>
          <cell r="D69">
            <v>6671.6572799999985</v>
          </cell>
          <cell r="E69">
            <v>407.17829999999992</v>
          </cell>
          <cell r="F69">
            <v>19621.536449309999</v>
          </cell>
          <cell r="H69" t="str">
            <v>La Rioja</v>
          </cell>
          <cell r="I69">
            <v>98.107682246549984</v>
          </cell>
          <cell r="J69">
            <v>392.43072898619994</v>
          </cell>
          <cell r="K69">
            <v>-125.70061344788846</v>
          </cell>
          <cell r="L69">
            <v>98.107682246549984</v>
          </cell>
        </row>
        <row r="70">
          <cell r="A70" t="str">
            <v>Murcia</v>
          </cell>
          <cell r="B70">
            <v>30967.221785819995</v>
          </cell>
          <cell r="C70">
            <v>0</v>
          </cell>
          <cell r="D70">
            <v>17719.256249999999</v>
          </cell>
          <cell r="E70">
            <v>1395.83988</v>
          </cell>
          <cell r="F70">
            <v>50082.317915819993</v>
          </cell>
          <cell r="H70" t="str">
            <v>Murcia</v>
          </cell>
          <cell r="I70">
            <v>250.41158957909997</v>
          </cell>
          <cell r="J70">
            <v>1001.6463583163999</v>
          </cell>
          <cell r="K70">
            <v>-6.143943006488553</v>
          </cell>
          <cell r="L70">
            <v>250.41158957909997</v>
          </cell>
        </row>
        <row r="71">
          <cell r="A71" t="str">
            <v>Aragón</v>
          </cell>
          <cell r="B71">
            <v>48771.669769799992</v>
          </cell>
          <cell r="C71">
            <v>0</v>
          </cell>
          <cell r="D71">
            <v>34312.530329999994</v>
          </cell>
          <cell r="E71">
            <v>2661.8260499999997</v>
          </cell>
          <cell r="F71">
            <v>85746.026149799989</v>
          </cell>
          <cell r="H71" t="str">
            <v>Aragón</v>
          </cell>
          <cell r="I71">
            <v>428.73013074899995</v>
          </cell>
          <cell r="J71">
            <v>1714.9205229959998</v>
          </cell>
          <cell r="K71">
            <v>-2143.6442098168773</v>
          </cell>
          <cell r="L71">
            <v>428.73013074899995</v>
          </cell>
        </row>
        <row r="72">
          <cell r="A72" t="str">
            <v>Castilla-La Mancha</v>
          </cell>
          <cell r="B72">
            <v>84218.839650479989</v>
          </cell>
          <cell r="C72">
            <v>0</v>
          </cell>
          <cell r="D72">
            <v>24405.49728</v>
          </cell>
          <cell r="E72">
            <v>3975.5302499999993</v>
          </cell>
          <cell r="F72">
            <v>112599.86718047998</v>
          </cell>
          <cell r="H72" t="str">
            <v>Castilla-La Mancha</v>
          </cell>
          <cell r="I72">
            <v>562.99933590240005</v>
          </cell>
          <cell r="J72">
            <v>2251.9973436096002</v>
          </cell>
          <cell r="K72">
            <v>-538.73374668571489</v>
          </cell>
          <cell r="L72">
            <v>562.99933590240005</v>
          </cell>
        </row>
        <row r="73">
          <cell r="A73" t="str">
            <v>Extremadura</v>
          </cell>
          <cell r="B73">
            <v>65187.786754979992</v>
          </cell>
          <cell r="C73">
            <v>0</v>
          </cell>
          <cell r="D73">
            <v>12234.016199999998</v>
          </cell>
          <cell r="E73">
            <v>2404.5686999999998</v>
          </cell>
          <cell r="F73">
            <v>79826.371654980001</v>
          </cell>
          <cell r="H73" t="str">
            <v>Extremadura</v>
          </cell>
          <cell r="I73">
            <v>399.13185827489997</v>
          </cell>
          <cell r="J73">
            <v>1596.5274330995999</v>
          </cell>
          <cell r="K73">
            <v>-452.30115333093124</v>
          </cell>
          <cell r="L73">
            <v>399.13185827489997</v>
          </cell>
        </row>
        <row r="74">
          <cell r="A74" t="str">
            <v>Baleares</v>
          </cell>
          <cell r="B74">
            <v>19168.51325616</v>
          </cell>
          <cell r="C74">
            <v>0</v>
          </cell>
          <cell r="D74">
            <v>14787.222479999999</v>
          </cell>
          <cell r="E74">
            <v>1187.35059</v>
          </cell>
          <cell r="F74">
            <v>35143.086326160002</v>
          </cell>
          <cell r="H74" t="str">
            <v>Baleares</v>
          </cell>
          <cell r="I74">
            <v>175.71543163080003</v>
          </cell>
          <cell r="J74">
            <v>702.8617265232001</v>
          </cell>
          <cell r="K74">
            <v>1240.5184433951945</v>
          </cell>
          <cell r="L74">
            <v>702.8617265232001</v>
          </cell>
        </row>
        <row r="75">
          <cell r="A75" t="str">
            <v>Madrid</v>
          </cell>
          <cell r="B75">
            <v>200845.95257517</v>
          </cell>
          <cell r="C75">
            <v>0</v>
          </cell>
          <cell r="D75">
            <v>104157.60917999998</v>
          </cell>
          <cell r="E75">
            <v>13734.625739999999</v>
          </cell>
          <cell r="F75">
            <v>318738.18749516999</v>
          </cell>
          <cell r="H75" t="str">
            <v>Madrid</v>
          </cell>
          <cell r="I75">
            <v>1593.6909374758498</v>
          </cell>
          <cell r="J75">
            <v>6374.763749903399</v>
          </cell>
          <cell r="K75">
            <v>-11736.082553427132</v>
          </cell>
          <cell r="L75">
            <v>1593.6909374758498</v>
          </cell>
        </row>
        <row r="76">
          <cell r="A76" t="str">
            <v>Castilla y León</v>
          </cell>
          <cell r="B76">
            <v>138986.16718655999</v>
          </cell>
          <cell r="C76">
            <v>0</v>
          </cell>
          <cell r="D76">
            <v>48089.857289999993</v>
          </cell>
          <cell r="E76">
            <v>7654.6020299999982</v>
          </cell>
          <cell r="F76">
            <v>194730.62650655999</v>
          </cell>
          <cell r="H76" t="str">
            <v>Castilla y León</v>
          </cell>
          <cell r="I76">
            <v>973.65313253279999</v>
          </cell>
          <cell r="J76">
            <v>3894.6125301311999</v>
          </cell>
          <cell r="K76">
            <v>-3077.7247198489117</v>
          </cell>
          <cell r="L76">
            <v>973.65313253279999</v>
          </cell>
        </row>
        <row r="78">
          <cell r="A78" t="str">
            <v>TOTAL art. 143</v>
          </cell>
          <cell r="B78">
            <v>667400.56849286996</v>
          </cell>
          <cell r="C78">
            <v>0</v>
          </cell>
          <cell r="D78">
            <v>294408.69477</v>
          </cell>
          <cell r="E78">
            <v>37805.98014</v>
          </cell>
          <cell r="F78">
            <v>999615.24340286991</v>
          </cell>
          <cell r="H78" t="str">
            <v>TOTAL art. 143</v>
          </cell>
          <cell r="I78">
            <v>4998.0762170143498</v>
          </cell>
          <cell r="J78">
            <v>19992.304868057399</v>
          </cell>
          <cell r="K78">
            <v>-17964.823269873319</v>
          </cell>
          <cell r="L78">
            <v>5525.2225119067498</v>
          </cell>
        </row>
        <row r="80">
          <cell r="A80" t="str">
            <v>TOTAL</v>
          </cell>
          <cell r="B80">
            <v>2690736.2377895098</v>
          </cell>
          <cell r="C80">
            <v>0</v>
          </cell>
          <cell r="D80">
            <v>844073.85740999994</v>
          </cell>
          <cell r="E80">
            <v>87513.409140000003</v>
          </cell>
          <cell r="F80">
            <v>3622323.5043395092</v>
          </cell>
          <cell r="H80" t="str">
            <v>TOTAL</v>
          </cell>
          <cell r="I80">
            <v>18111.61752169755</v>
          </cell>
          <cell r="J80">
            <v>72446.470086790199</v>
          </cell>
          <cell r="K80">
            <v>-7993.3983293225356</v>
          </cell>
          <cell r="L80">
            <v>21494.112387897854</v>
          </cell>
        </row>
        <row r="81">
          <cell r="A81" t="str">
            <v>INDICE 96/93 CC.AA. 151</v>
          </cell>
          <cell r="C81">
            <v>1.1963999999999997</v>
          </cell>
          <cell r="H81" t="str">
            <v>mínimos y máximos</v>
          </cell>
          <cell r="I81">
            <v>5.0000000000000001E-3</v>
          </cell>
          <cell r="J81">
            <v>0.02</v>
          </cell>
        </row>
        <row r="82">
          <cell r="H82" t="str">
            <v>INDICE 98/93 CC.AA. 151</v>
          </cell>
          <cell r="I82">
            <v>1.2637015819330968</v>
          </cell>
        </row>
        <row r="83">
          <cell r="H83" t="str">
            <v>INDICE 98/93 CC.AA. 143</v>
          </cell>
          <cell r="I83">
            <v>1.3310005133950316</v>
          </cell>
        </row>
        <row r="84">
          <cell r="A84" t="str">
            <v>Financiación resultante por el sistema actual</v>
          </cell>
          <cell r="H84" t="str">
            <v>Financiación Corresponsabilidad Fiscal 1999.SISTEMA ACTUAL</v>
          </cell>
        </row>
        <row r="85">
          <cell r="A85" t="str">
            <v>AÑO 1999</v>
          </cell>
        </row>
        <row r="86">
          <cell r="A86" t="str">
            <v>COMUNIDAD
AUTONOMA</v>
          </cell>
          <cell r="B86" t="str">
            <v>PIE
tramo general</v>
          </cell>
          <cell r="C86" t="str">
            <v>PIE
tramo IRPF</v>
          </cell>
          <cell r="D86" t="str">
            <v>Normativa
de
tributos cedidos</v>
          </cell>
          <cell r="E86" t="str">
            <v>Normativa
de
tasas</v>
          </cell>
          <cell r="F86" t="str">
            <v>Total</v>
          </cell>
          <cell r="H86" t="str">
            <v>COMUNIDAD
AUTONOMA</v>
          </cell>
          <cell r="I86" t="str">
            <v>mínimo garantizado</v>
          </cell>
          <cell r="J86" t="str">
            <v>máximo permitido</v>
          </cell>
          <cell r="K86" t="str">
            <v>% CL IRPF</v>
          </cell>
          <cell r="L86" t="str">
            <v>VALOR PREVALENTE</v>
          </cell>
        </row>
        <row r="87">
          <cell r="A87" t="str">
            <v>Cataluña</v>
          </cell>
          <cell r="B87">
            <v>537378.00016003998</v>
          </cell>
          <cell r="C87">
            <v>0</v>
          </cell>
          <cell r="D87">
            <v>232587.36305999997</v>
          </cell>
          <cell r="E87">
            <v>15471.75448</v>
          </cell>
          <cell r="F87">
            <v>785437.11770003999</v>
          </cell>
          <cell r="H87" t="str">
            <v>Cataluña</v>
          </cell>
          <cell r="I87">
            <v>3927.1855885001996</v>
          </cell>
          <cell r="J87">
            <v>15708.742354000799</v>
          </cell>
          <cell r="K87">
            <v>-2261.8077894953776</v>
          </cell>
          <cell r="L87">
            <v>3927.1855885001996</v>
          </cell>
        </row>
        <row r="88">
          <cell r="A88" t="str">
            <v>Galicia</v>
          </cell>
          <cell r="B88">
            <v>338122.73237391998</v>
          </cell>
          <cell r="C88">
            <v>0</v>
          </cell>
          <cell r="D88">
            <v>51932.846160000001</v>
          </cell>
          <cell r="E88">
            <v>6872.0683199999994</v>
          </cell>
          <cell r="F88">
            <v>396927.64685392001</v>
          </cell>
          <cell r="H88" t="str">
            <v>Galicia</v>
          </cell>
          <cell r="I88">
            <v>1984.6382342695999</v>
          </cell>
          <cell r="J88">
            <v>7938.5529370783997</v>
          </cell>
          <cell r="K88">
            <v>1990.3757329976622</v>
          </cell>
          <cell r="L88">
            <v>1990.3757329976622</v>
          </cell>
        </row>
        <row r="89">
          <cell r="A89" t="str">
            <v>Andalucía</v>
          </cell>
          <cell r="B89">
            <v>803224.65190890001</v>
          </cell>
          <cell r="C89">
            <v>0</v>
          </cell>
          <cell r="D89">
            <v>136211.17171999998</v>
          </cell>
          <cell r="E89">
            <v>21196.921199999997</v>
          </cell>
          <cell r="F89">
            <v>960632.74482889997</v>
          </cell>
          <cell r="H89" t="str">
            <v>Andalucía</v>
          </cell>
          <cell r="I89">
            <v>4803.1637241445005</v>
          </cell>
          <cell r="J89">
            <v>19212.654896578002</v>
          </cell>
          <cell r="K89">
            <v>-1739.4421881193878</v>
          </cell>
          <cell r="L89">
            <v>4803.1637241445005</v>
          </cell>
        </row>
        <row r="90">
          <cell r="A90" t="str">
            <v>Valencia</v>
          </cell>
          <cell r="B90">
            <v>323996.93879747996</v>
          </cell>
          <cell r="C90">
            <v>0</v>
          </cell>
          <cell r="D90">
            <v>131491.36025999999</v>
          </cell>
          <cell r="E90">
            <v>6536.8201599999993</v>
          </cell>
          <cell r="F90">
            <v>462025.11921747995</v>
          </cell>
          <cell r="H90" t="str">
            <v>Valencia</v>
          </cell>
          <cell r="I90">
            <v>2310.1255960874</v>
          </cell>
          <cell r="J90">
            <v>9240.5023843496001</v>
          </cell>
          <cell r="K90">
            <v>2540.8794861388888</v>
          </cell>
          <cell r="L90">
            <v>2540.8794861388888</v>
          </cell>
        </row>
        <row r="91">
          <cell r="A91" t="str">
            <v>Canarias</v>
          </cell>
          <cell r="B91">
            <v>191423.19443389997</v>
          </cell>
          <cell r="C91">
            <v>0</v>
          </cell>
          <cell r="D91">
            <v>43845.114039999993</v>
          </cell>
          <cell r="E91">
            <v>3826.1623399999994</v>
          </cell>
          <cell r="F91">
            <v>239094.47081389997</v>
          </cell>
          <cell r="H91" t="str">
            <v>Canarias</v>
          </cell>
          <cell r="I91">
            <v>1195.4723540694999</v>
          </cell>
          <cell r="J91">
            <v>4781.8894162779998</v>
          </cell>
          <cell r="K91">
            <v>2898.5021925368751</v>
          </cell>
          <cell r="L91">
            <v>2898.5021925368751</v>
          </cell>
        </row>
        <row r="93">
          <cell r="A93" t="str">
            <v>TOTAL art. 151</v>
          </cell>
          <cell r="B93">
            <v>2194145.5176742398</v>
          </cell>
          <cell r="C93">
            <v>0</v>
          </cell>
          <cell r="D93">
            <v>596067.85523999995</v>
          </cell>
          <cell r="E93">
            <v>53903.726499999997</v>
          </cell>
          <cell r="F93">
            <v>2844117.0994142396</v>
          </cell>
          <cell r="H93" t="str">
            <v>TOTAL art. 151</v>
          </cell>
          <cell r="I93">
            <v>14220.585497071201</v>
          </cell>
          <cell r="J93">
            <v>56882.341988284803</v>
          </cell>
          <cell r="K93">
            <v>3428.5074340586607</v>
          </cell>
          <cell r="L93">
            <v>16160.106724318126</v>
          </cell>
        </row>
        <row r="95">
          <cell r="A95" t="str">
            <v>Asturias</v>
          </cell>
          <cell r="B95">
            <v>37792.152811740001</v>
          </cell>
          <cell r="C95">
            <v>0</v>
          </cell>
          <cell r="D95">
            <v>24549.404460000002</v>
          </cell>
          <cell r="E95">
            <v>3437.9538000000002</v>
          </cell>
          <cell r="F95">
            <v>65779.511071740009</v>
          </cell>
          <cell r="H95" t="str">
            <v>Asturias</v>
          </cell>
          <cell r="I95">
            <v>328.8975553587</v>
          </cell>
          <cell r="J95">
            <v>1315.5902214348</v>
          </cell>
          <cell r="K95">
            <v>-1426.2055605957532</v>
          </cell>
          <cell r="L95">
            <v>328.8975553587</v>
          </cell>
        </row>
        <row r="96">
          <cell r="A96" t="str">
            <v>Cantabria</v>
          </cell>
          <cell r="B96">
            <v>32641.97126712</v>
          </cell>
          <cell r="C96">
            <v>0</v>
          </cell>
          <cell r="D96">
            <v>9268.9254600000004</v>
          </cell>
          <cell r="E96">
            <v>1191.1505999999999</v>
          </cell>
          <cell r="F96">
            <v>43102.047327120003</v>
          </cell>
          <cell r="H96" t="str">
            <v>Cantabria</v>
          </cell>
          <cell r="I96">
            <v>215.51023663559999</v>
          </cell>
          <cell r="J96">
            <v>862.04094654239998</v>
          </cell>
          <cell r="K96">
            <v>-737.94426338688493</v>
          </cell>
          <cell r="L96">
            <v>215.51023663559999</v>
          </cell>
        </row>
        <row r="97">
          <cell r="A97" t="str">
            <v>La Rioja</v>
          </cell>
          <cell r="B97">
            <v>13242.563581740002</v>
          </cell>
          <cell r="C97">
            <v>0</v>
          </cell>
          <cell r="D97">
            <v>7043.9251199999999</v>
          </cell>
          <cell r="E97">
            <v>429.89819999999997</v>
          </cell>
          <cell r="F97">
            <v>20716.386901740003</v>
          </cell>
          <cell r="H97" t="str">
            <v>La Rioja</v>
          </cell>
          <cell r="I97">
            <v>103.5819345087</v>
          </cell>
          <cell r="J97">
            <v>414.32773803480001</v>
          </cell>
          <cell r="K97">
            <v>-250.3765514356426</v>
          </cell>
          <cell r="L97">
            <v>103.5819345087</v>
          </cell>
        </row>
        <row r="98">
          <cell r="A98" t="str">
            <v>Murcia</v>
          </cell>
          <cell r="B98">
            <v>32695.143392279999</v>
          </cell>
          <cell r="C98">
            <v>0</v>
          </cell>
          <cell r="D98">
            <v>18707.962500000001</v>
          </cell>
          <cell r="E98">
            <v>1473.7255200000002</v>
          </cell>
          <cell r="F98">
            <v>52876.83141228</v>
          </cell>
          <cell r="H98" t="str">
            <v>Murcia</v>
          </cell>
          <cell r="I98">
            <v>264.3841570614</v>
          </cell>
          <cell r="J98">
            <v>1057.5366282456</v>
          </cell>
          <cell r="K98">
            <v>-214.3019887517643</v>
          </cell>
          <cell r="L98">
            <v>264.3841570614</v>
          </cell>
        </row>
        <row r="99">
          <cell r="A99" t="str">
            <v>Aragón</v>
          </cell>
          <cell r="B99">
            <v>51493.051189199999</v>
          </cell>
          <cell r="C99">
            <v>0</v>
          </cell>
          <cell r="D99">
            <v>36227.114820000003</v>
          </cell>
          <cell r="E99">
            <v>2810.3517000000002</v>
          </cell>
          <cell r="F99">
            <v>90530.517709200009</v>
          </cell>
          <cell r="H99" t="str">
            <v>Aragón</v>
          </cell>
          <cell r="I99">
            <v>452.65258854600006</v>
          </cell>
          <cell r="J99">
            <v>1810.6103541840002</v>
          </cell>
          <cell r="K99">
            <v>-3115.0644249410457</v>
          </cell>
          <cell r="L99">
            <v>452.65258854600006</v>
          </cell>
        </row>
        <row r="100">
          <cell r="A100" t="str">
            <v>Castilla-La Mancha</v>
          </cell>
          <cell r="B100">
            <v>88918.11663792</v>
          </cell>
          <cell r="C100">
            <v>0</v>
          </cell>
          <cell r="D100">
            <v>25767.28512</v>
          </cell>
          <cell r="E100">
            <v>4197.3585000000003</v>
          </cell>
          <cell r="F100">
            <v>118882.76025792</v>
          </cell>
          <cell r="H100" t="str">
            <v>Castilla-La Mancha</v>
          </cell>
          <cell r="I100">
            <v>594.41380128960009</v>
          </cell>
          <cell r="J100">
            <v>2377.6552051584003</v>
          </cell>
          <cell r="K100">
            <v>-695.18478085427489</v>
          </cell>
          <cell r="L100">
            <v>594.41380128960009</v>
          </cell>
        </row>
        <row r="101">
          <cell r="A101" t="str">
            <v>Extremadura</v>
          </cell>
          <cell r="B101">
            <v>68825.161330920004</v>
          </cell>
          <cell r="C101">
            <v>0</v>
          </cell>
          <cell r="D101">
            <v>12916.6548</v>
          </cell>
          <cell r="E101">
            <v>2538.7397999999998</v>
          </cell>
          <cell r="F101">
            <v>84280.555930920003</v>
          </cell>
          <cell r="H101" t="str">
            <v>Extremadura</v>
          </cell>
          <cell r="I101">
            <v>421.40277965459995</v>
          </cell>
          <cell r="J101">
            <v>1685.6111186183998</v>
          </cell>
          <cell r="K101">
            <v>-432.67377951591186</v>
          </cell>
          <cell r="L101">
            <v>421.40277965459995</v>
          </cell>
        </row>
        <row r="102">
          <cell r="A102" t="str">
            <v>Baleares</v>
          </cell>
          <cell r="B102">
            <v>20238.085736640005</v>
          </cell>
          <cell r="C102">
            <v>0</v>
          </cell>
          <cell r="D102">
            <v>15612.325919999999</v>
          </cell>
          <cell r="E102">
            <v>1253.60286</v>
          </cell>
          <cell r="F102">
            <v>37104.014516640003</v>
          </cell>
          <cell r="H102" t="str">
            <v>Baleares</v>
          </cell>
          <cell r="I102">
            <v>185.52007258320003</v>
          </cell>
          <cell r="J102">
            <v>742.08029033280013</v>
          </cell>
          <cell r="K102">
            <v>1144.5155288293943</v>
          </cell>
          <cell r="L102">
            <v>742.08029033280013</v>
          </cell>
        </row>
        <row r="103">
          <cell r="A103" t="str">
            <v>Madrid</v>
          </cell>
          <cell r="B103">
            <v>212052.83653218002</v>
          </cell>
          <cell r="C103">
            <v>0</v>
          </cell>
          <cell r="D103">
            <v>109969.43771999999</v>
          </cell>
          <cell r="E103">
            <v>14500.99596</v>
          </cell>
          <cell r="F103">
            <v>336523.27021217998</v>
          </cell>
          <cell r="H103" t="str">
            <v>Madrid</v>
          </cell>
          <cell r="I103">
            <v>1682.6163510608999</v>
          </cell>
          <cell r="J103">
            <v>6730.4654042435996</v>
          </cell>
          <cell r="K103">
            <v>-16376.2408597135</v>
          </cell>
          <cell r="L103">
            <v>1682.6163510608999</v>
          </cell>
        </row>
        <row r="104">
          <cell r="A104" t="str">
            <v>Castilla y León</v>
          </cell>
          <cell r="B104">
            <v>146741.37373824001</v>
          </cell>
          <cell r="C104">
            <v>0</v>
          </cell>
          <cell r="D104">
            <v>50773.194659999994</v>
          </cell>
          <cell r="E104">
            <v>8081.7166199999992</v>
          </cell>
          <cell r="F104">
            <v>205596.28501824001</v>
          </cell>
          <cell r="H104" t="str">
            <v>Castilla y León</v>
          </cell>
          <cell r="I104">
            <v>1027.9814250912</v>
          </cell>
          <cell r="J104">
            <v>4111.9257003647999</v>
          </cell>
          <cell r="K104">
            <v>-3958.317006041837</v>
          </cell>
          <cell r="L104">
            <v>1027.9814250912</v>
          </cell>
        </row>
        <row r="106">
          <cell r="A106" t="str">
            <v>TOTAL art. 143</v>
          </cell>
          <cell r="B106">
            <v>704640.45621798001</v>
          </cell>
          <cell r="C106">
            <v>0</v>
          </cell>
          <cell r="D106">
            <v>310836.23057999997</v>
          </cell>
          <cell r="E106">
            <v>39915.493560000003</v>
          </cell>
          <cell r="F106">
            <v>1055392.1803579801</v>
          </cell>
          <cell r="H106" t="str">
            <v>TOTAL art. 143</v>
          </cell>
          <cell r="I106">
            <v>5276.9609017899002</v>
          </cell>
          <cell r="J106">
            <v>21107.843607159601</v>
          </cell>
          <cell r="K106">
            <v>-26061.793686407222</v>
          </cell>
          <cell r="L106">
            <v>5833.5211195395004</v>
          </cell>
        </row>
        <row r="108">
          <cell r="A108" t="str">
            <v>TOTAL</v>
          </cell>
          <cell r="B108">
            <v>2898785.9738922198</v>
          </cell>
          <cell r="C108">
            <v>0</v>
          </cell>
          <cell r="D108">
            <v>906904.08581999992</v>
          </cell>
          <cell r="E108">
            <v>93819.220059999992</v>
          </cell>
          <cell r="F108">
            <v>3899509.2797722197</v>
          </cell>
          <cell r="H108" t="str">
            <v>TOTAL</v>
          </cell>
          <cell r="I108">
            <v>19497.546398861101</v>
          </cell>
          <cell r="J108">
            <v>77990.185595444404</v>
          </cell>
          <cell r="K108">
            <v>-22633.28625234856</v>
          </cell>
          <cell r="L108">
            <v>21993.627843857626</v>
          </cell>
        </row>
        <row r="109">
          <cell r="A109" t="str">
            <v>INDICE 96/93 CC.AA. 151</v>
          </cell>
          <cell r="C109">
            <v>1.2973999999999999</v>
          </cell>
          <cell r="H109" t="str">
            <v>mínimos y máximos</v>
          </cell>
          <cell r="I109">
            <v>5.0000000000000001E-3</v>
          </cell>
          <cell r="J109">
            <v>0.02</v>
          </cell>
        </row>
        <row r="110">
          <cell r="H110" t="str">
            <v>INDICE 99/93 CC.AA. 151</v>
          </cell>
          <cell r="I110">
            <v>1.3332051689394169</v>
          </cell>
        </row>
        <row r="111">
          <cell r="H111" t="str">
            <v>INDICE 99/93 CC.AA. 143</v>
          </cell>
          <cell r="I111">
            <v>1.4042055416317583</v>
          </cell>
        </row>
        <row r="112">
          <cell r="A112" t="str">
            <v>Financiación resultante por el sistema actual</v>
          </cell>
          <cell r="H112" t="str">
            <v>Financiación Corresponsabilidad Fiscal 2000.SISTEMA ACTUAL</v>
          </cell>
        </row>
        <row r="113">
          <cell r="A113" t="str">
            <v>AÑO 2000</v>
          </cell>
        </row>
        <row r="114">
          <cell r="A114" t="str">
            <v>COMUNIDAD
AUTONOMA</v>
          </cell>
          <cell r="B114" t="str">
            <v>PIE
tramo general</v>
          </cell>
          <cell r="C114" t="str">
            <v>PIE
tramo IRPF</v>
          </cell>
          <cell r="D114" t="str">
            <v>Normativa
de
tributos cedidos</v>
          </cell>
          <cell r="E114" t="str">
            <v>Normativa
de
tasas</v>
          </cell>
          <cell r="F114" t="str">
            <v>Total</v>
          </cell>
          <cell r="H114" t="str">
            <v>COMUNIDAD
AUTONOMA</v>
          </cell>
          <cell r="I114" t="str">
            <v>mínimo garantizado</v>
          </cell>
          <cell r="J114" t="str">
            <v>máximo permitido</v>
          </cell>
          <cell r="K114" t="str">
            <v>% CL IRPF</v>
          </cell>
          <cell r="L114" t="str">
            <v>VALOR PREVALENTE</v>
          </cell>
        </row>
        <row r="115">
          <cell r="A115" t="str">
            <v>Cataluña</v>
          </cell>
          <cell r="B115">
            <v>535017.08247781999</v>
          </cell>
          <cell r="C115">
            <v>0</v>
          </cell>
          <cell r="D115">
            <v>231565.51323000001</v>
          </cell>
          <cell r="E115">
            <v>15403.780840000001</v>
          </cell>
          <cell r="F115">
            <v>781986.37654782005</v>
          </cell>
          <cell r="H115" t="str">
            <v>Cataluña</v>
          </cell>
          <cell r="I115">
            <v>3909.9318827390998</v>
          </cell>
          <cell r="J115">
            <v>15639.727530956399</v>
          </cell>
          <cell r="K115">
            <v>-6475.867049609602</v>
          </cell>
          <cell r="L115">
            <v>3909.9318827390998</v>
          </cell>
        </row>
        <row r="116">
          <cell r="A116" t="str">
            <v>Galicia</v>
          </cell>
          <cell r="B116">
            <v>336637.22322136001</v>
          </cell>
          <cell r="C116">
            <v>0</v>
          </cell>
          <cell r="D116">
            <v>51704.684280000001</v>
          </cell>
          <cell r="E116">
            <v>6841.8765600000006</v>
          </cell>
          <cell r="F116">
            <v>395183.78406136</v>
          </cell>
          <cell r="H116" t="str">
            <v>Galicia</v>
          </cell>
          <cell r="I116">
            <v>1975.9189203068004</v>
          </cell>
          <cell r="J116">
            <v>7903.6756812272015</v>
          </cell>
          <cell r="K116">
            <v>2020.9170127162156</v>
          </cell>
          <cell r="L116">
            <v>2020.9170127162156</v>
          </cell>
        </row>
        <row r="117">
          <cell r="A117" t="str">
            <v>Andalucía</v>
          </cell>
          <cell r="B117">
            <v>799695.76296495006</v>
          </cell>
          <cell r="C117">
            <v>0</v>
          </cell>
          <cell r="D117">
            <v>135612.74126000001</v>
          </cell>
          <cell r="E117">
            <v>21103.794600000001</v>
          </cell>
          <cell r="F117">
            <v>956412.29882495012</v>
          </cell>
          <cell r="H117" t="str">
            <v>Andalucía</v>
          </cell>
          <cell r="I117">
            <v>4782.0614941247513</v>
          </cell>
          <cell r="J117">
            <v>19128.245976499005</v>
          </cell>
          <cell r="K117">
            <v>-3818.66681057816</v>
          </cell>
          <cell r="L117">
            <v>4782.0614941247513</v>
          </cell>
        </row>
        <row r="118">
          <cell r="A118" t="str">
            <v>Valencia</v>
          </cell>
          <cell r="B118">
            <v>322573.48993734003</v>
          </cell>
          <cell r="C118">
            <v>0</v>
          </cell>
          <cell r="D118">
            <v>130913.66583</v>
          </cell>
          <cell r="E118">
            <v>6508.1012799999999</v>
          </cell>
          <cell r="F118">
            <v>459995.25704734004</v>
          </cell>
          <cell r="H118" t="str">
            <v>Valencia</v>
          </cell>
          <cell r="I118">
            <v>2299.9762852367007</v>
          </cell>
          <cell r="J118">
            <v>9199.9051409468029</v>
          </cell>
          <cell r="K118">
            <v>1781.9625163872145</v>
          </cell>
          <cell r="L118">
            <v>2299.9762852367007</v>
          </cell>
        </row>
        <row r="119">
          <cell r="A119" t="str">
            <v>Canarias</v>
          </cell>
          <cell r="B119">
            <v>190582.19535245001</v>
          </cell>
          <cell r="C119">
            <v>0</v>
          </cell>
          <cell r="D119">
            <v>43652.484819999998</v>
          </cell>
          <cell r="E119">
            <v>3809.3524700000003</v>
          </cell>
          <cell r="F119">
            <v>238044.03264245004</v>
          </cell>
          <cell r="H119" t="str">
            <v>Canarias</v>
          </cell>
          <cell r="I119">
            <v>1190.2201632122503</v>
          </cell>
          <cell r="J119">
            <v>4760.8806528490013</v>
          </cell>
          <cell r="K119">
            <v>3139.6898725824808</v>
          </cell>
          <cell r="L119">
            <v>3139.6898725824808</v>
          </cell>
        </row>
        <row r="121">
          <cell r="A121" t="str">
            <v>TOTAL art. 151</v>
          </cell>
          <cell r="B121">
            <v>2184505.7539539202</v>
          </cell>
          <cell r="C121">
            <v>0</v>
          </cell>
          <cell r="D121">
            <v>593449.08941999997</v>
          </cell>
          <cell r="E121">
            <v>53666.905750000005</v>
          </cell>
          <cell r="F121">
            <v>2831621.7491239207</v>
          </cell>
          <cell r="H121" t="str">
            <v>TOTAL art. 151</v>
          </cell>
          <cell r="I121">
            <v>14158.108745619602</v>
          </cell>
          <cell r="J121">
            <v>56632.434982478408</v>
          </cell>
          <cell r="K121">
            <v>-3351.96445850185</v>
          </cell>
          <cell r="L121">
            <v>16152.576547399249</v>
          </cell>
        </row>
        <row r="123">
          <cell r="A123" t="str">
            <v>Asturias</v>
          </cell>
          <cell r="B123">
            <v>39629.910526810003</v>
          </cell>
          <cell r="C123">
            <v>0</v>
          </cell>
          <cell r="D123">
            <v>25743.193490000001</v>
          </cell>
          <cell r="E123">
            <v>3605.1347000000001</v>
          </cell>
          <cell r="F123">
            <v>68978.238716809996</v>
          </cell>
          <cell r="H123" t="str">
            <v>Asturias</v>
          </cell>
          <cell r="I123">
            <v>344.89119358405009</v>
          </cell>
          <cell r="J123">
            <v>1379.5647743362003</v>
          </cell>
          <cell r="K123">
            <v>-2107.4968723460302</v>
          </cell>
          <cell r="L123">
            <v>344.89119358405009</v>
          </cell>
        </row>
        <row r="124">
          <cell r="A124" t="str">
            <v>Cantabria</v>
          </cell>
          <cell r="B124">
            <v>34229.285830280001</v>
          </cell>
          <cell r="C124">
            <v>0</v>
          </cell>
          <cell r="D124">
            <v>9719.6549900000009</v>
          </cell>
          <cell r="E124">
            <v>1249.0739000000001</v>
          </cell>
          <cell r="F124">
            <v>45198.014720280007</v>
          </cell>
          <cell r="H124" t="str">
            <v>Cantabria</v>
          </cell>
          <cell r="I124">
            <v>225.99007360140001</v>
          </cell>
          <cell r="J124">
            <v>903.96029440560005</v>
          </cell>
          <cell r="K124">
            <v>-1127.252607931634</v>
          </cell>
          <cell r="L124">
            <v>225.99007360140001</v>
          </cell>
        </row>
        <row r="125">
          <cell r="A125" t="str">
            <v>La Rioja</v>
          </cell>
          <cell r="B125">
            <v>13886.523281810003</v>
          </cell>
          <cell r="C125">
            <v>0</v>
          </cell>
          <cell r="D125">
            <v>7386.4572799999996</v>
          </cell>
          <cell r="E125">
            <v>450.80330000000004</v>
          </cell>
          <cell r="F125">
            <v>21723.783861810003</v>
          </cell>
          <cell r="H125" t="str">
            <v>La Rioja</v>
          </cell>
          <cell r="I125">
            <v>108.61891930905</v>
          </cell>
          <cell r="J125">
            <v>434.4756772362</v>
          </cell>
          <cell r="K125">
            <v>-378.42102535513988</v>
          </cell>
          <cell r="L125">
            <v>108.61891930905</v>
          </cell>
        </row>
        <row r="126">
          <cell r="A126" t="str">
            <v>Murcia</v>
          </cell>
          <cell r="B126">
            <v>34285.043610820001</v>
          </cell>
          <cell r="C126">
            <v>0</v>
          </cell>
          <cell r="D126">
            <v>19617.693750000002</v>
          </cell>
          <cell r="E126">
            <v>1545.3898800000002</v>
          </cell>
          <cell r="F126">
            <v>55448.127240820002</v>
          </cell>
          <cell r="H126" t="str">
            <v>Murcia</v>
          </cell>
          <cell r="I126">
            <v>277.24063620410004</v>
          </cell>
          <cell r="J126">
            <v>1108.9625448164002</v>
          </cell>
          <cell r="K126">
            <v>-426.75247363083764</v>
          </cell>
          <cell r="L126">
            <v>277.24063620410004</v>
          </cell>
        </row>
        <row r="127">
          <cell r="A127" t="str">
            <v>Aragón</v>
          </cell>
          <cell r="B127">
            <v>53997.056519799997</v>
          </cell>
          <cell r="C127">
            <v>0</v>
          </cell>
          <cell r="D127">
            <v>37988.767830000004</v>
          </cell>
          <cell r="E127">
            <v>2947.0135500000001</v>
          </cell>
          <cell r="F127">
            <v>94932.837899800012</v>
          </cell>
          <cell r="H127" t="str">
            <v>Aragón</v>
          </cell>
          <cell r="I127">
            <v>474.66418949900009</v>
          </cell>
          <cell r="J127">
            <v>1898.6567579960004</v>
          </cell>
          <cell r="K127">
            <v>-4107.9994467688766</v>
          </cell>
          <cell r="L127">
            <v>474.66418949900009</v>
          </cell>
        </row>
        <row r="128">
          <cell r="A128" t="str">
            <v>Castilla-La Mancha</v>
          </cell>
          <cell r="B128">
            <v>93242.028950480002</v>
          </cell>
          <cell r="C128">
            <v>0</v>
          </cell>
          <cell r="D128">
            <v>27020.297280000003</v>
          </cell>
          <cell r="E128">
            <v>4401.4677499999998</v>
          </cell>
          <cell r="F128">
            <v>124663.79398048</v>
          </cell>
          <cell r="H128" t="str">
            <v>Castilla-La Mancha</v>
          </cell>
          <cell r="I128">
            <v>623.31896990240011</v>
          </cell>
          <cell r="J128">
            <v>2493.2758796096005</v>
          </cell>
          <cell r="K128">
            <v>-840.99187284470531</v>
          </cell>
          <cell r="L128">
            <v>623.31896990240011</v>
          </cell>
        </row>
        <row r="129">
          <cell r="A129" t="str">
            <v>Extremadura</v>
          </cell>
          <cell r="B129">
            <v>72171.992929980013</v>
          </cell>
          <cell r="C129">
            <v>0</v>
          </cell>
          <cell r="D129">
            <v>13544.7662</v>
          </cell>
          <cell r="E129">
            <v>2662.1937000000003</v>
          </cell>
          <cell r="F129">
            <v>88378.952829980015</v>
          </cell>
          <cell r="H129" t="str">
            <v>Extremadura</v>
          </cell>
          <cell r="I129">
            <v>441.89476414990003</v>
          </cell>
          <cell r="J129">
            <v>1767.5790565996001</v>
          </cell>
          <cell r="K129">
            <v>-396.53022627501269</v>
          </cell>
          <cell r="L129">
            <v>441.89476414990003</v>
          </cell>
        </row>
        <row r="130">
          <cell r="A130" t="str">
            <v>Baleares</v>
          </cell>
          <cell r="B130">
            <v>21222.223856160006</v>
          </cell>
          <cell r="C130">
            <v>0</v>
          </cell>
          <cell r="D130">
            <v>16371.52248</v>
          </cell>
          <cell r="E130">
            <v>1314.5630900000001</v>
          </cell>
          <cell r="F130">
            <v>38908.309426160013</v>
          </cell>
          <cell r="H130" t="str">
            <v>Baleares</v>
          </cell>
          <cell r="I130">
            <v>194.54154713080004</v>
          </cell>
          <cell r="J130">
            <v>778.16618852320016</v>
          </cell>
          <cell r="K130">
            <v>1042.4544624620532</v>
          </cell>
          <cell r="L130">
            <v>778.16618852320016</v>
          </cell>
        </row>
        <row r="131">
          <cell r="A131" t="str">
            <v>Madrid</v>
          </cell>
          <cell r="B131">
            <v>222364.54696267002</v>
          </cell>
          <cell r="C131">
            <v>0</v>
          </cell>
          <cell r="D131">
            <v>115317.03418</v>
          </cell>
          <cell r="E131">
            <v>15206.150740000001</v>
          </cell>
          <cell r="F131">
            <v>352887.73188267002</v>
          </cell>
          <cell r="H131" t="str">
            <v>Madrid</v>
          </cell>
          <cell r="I131">
            <v>1764.4386594133503</v>
          </cell>
          <cell r="J131">
            <v>7057.754637653401</v>
          </cell>
          <cell r="K131">
            <v>-21107.02365336104</v>
          </cell>
          <cell r="L131">
            <v>1764.4386594133503</v>
          </cell>
        </row>
        <row r="132">
          <cell r="A132" t="str">
            <v>Castilla y León</v>
          </cell>
          <cell r="B132">
            <v>153877.11678656001</v>
          </cell>
          <cell r="C132">
            <v>0</v>
          </cell>
          <cell r="D132">
            <v>53242.194790000001</v>
          </cell>
          <cell r="E132">
            <v>8474.7145299999993</v>
          </cell>
          <cell r="F132">
            <v>215594.02610656002</v>
          </cell>
          <cell r="H132" t="str">
            <v>Castilla y León</v>
          </cell>
          <cell r="I132">
            <v>1077.9701305328001</v>
          </cell>
          <cell r="J132">
            <v>4311.8805221312005</v>
          </cell>
          <cell r="K132">
            <v>-4840.7493906064892</v>
          </cell>
          <cell r="L132">
            <v>1077.9701305328001</v>
          </cell>
        </row>
        <row r="134">
          <cell r="A134" t="str">
            <v>TOTAL art. 143</v>
          </cell>
          <cell r="B134">
            <v>738905.7292553701</v>
          </cell>
          <cell r="C134">
            <v>0</v>
          </cell>
          <cell r="D134">
            <v>325951.58227000001</v>
          </cell>
          <cell r="E134">
            <v>41856.505139999994</v>
          </cell>
          <cell r="F134">
            <v>1106713.81666537</v>
          </cell>
          <cell r="H134" t="str">
            <v>TOTAL art. 143</v>
          </cell>
          <cell r="I134">
            <v>5533.5690833268509</v>
          </cell>
          <cell r="J134">
            <v>22134.276333307404</v>
          </cell>
          <cell r="K134">
            <v>-34290.763106657716</v>
          </cell>
          <cell r="L134">
            <v>6117.1937247192509</v>
          </cell>
        </row>
        <row r="136">
          <cell r="A136" t="str">
            <v>TOTAL</v>
          </cell>
          <cell r="B136">
            <v>2923411.4832092905</v>
          </cell>
          <cell r="C136">
            <v>0</v>
          </cell>
          <cell r="D136">
            <v>919400.67168999999</v>
          </cell>
          <cell r="E136">
            <v>95523.410889999999</v>
          </cell>
          <cell r="F136">
            <v>3938335.5657892907</v>
          </cell>
          <cell r="H136" t="str">
            <v>TOTAL</v>
          </cell>
          <cell r="I136">
            <v>19691.677828946453</v>
          </cell>
          <cell r="J136">
            <v>78766.711315785811</v>
          </cell>
          <cell r="K136">
            <v>-37642.727565159563</v>
          </cell>
          <cell r="L136">
            <v>22269.770272118498</v>
          </cell>
        </row>
        <row r="137">
          <cell r="A137" t="str">
            <v>INDICE 96/93 CC.AA. 151</v>
          </cell>
          <cell r="C137">
            <v>1.2917000000000001</v>
          </cell>
          <cell r="H137" t="str">
            <v>mínimos y máximos</v>
          </cell>
          <cell r="I137">
            <v>5.0000000000000001E-3</v>
          </cell>
          <cell r="J137">
            <v>0.02</v>
          </cell>
        </row>
        <row r="138">
          <cell r="H138" t="str">
            <v>INDICE 2000/93 CC.AA. 151</v>
          </cell>
          <cell r="I138">
            <v>1.3958658118795693</v>
          </cell>
        </row>
        <row r="139">
          <cell r="H139" t="str">
            <v>INDICE 2000/93 CC.AA. 143</v>
          </cell>
          <cell r="I139">
            <v>1.4702032020884506</v>
          </cell>
        </row>
        <row r="140">
          <cell r="A140" t="str">
            <v>Financiación resultante por el sistema actual</v>
          </cell>
          <cell r="H140" t="str">
            <v>Financiación Corresponsabilidad Fiscal 2001.SISTEMA ACTUAL</v>
          </cell>
        </row>
        <row r="141">
          <cell r="A141" t="str">
            <v>AÑO 2001</v>
          </cell>
        </row>
        <row r="142">
          <cell r="A142" t="str">
            <v>COMUNIDAD
AUTONOMA</v>
          </cell>
          <cell r="B142" t="str">
            <v>PIE
tramo general</v>
          </cell>
          <cell r="C142" t="str">
            <v>PIE
tramo IRPF</v>
          </cell>
          <cell r="D142" t="str">
            <v>Normativa de
tributos cedidos</v>
          </cell>
          <cell r="E142" t="str">
            <v>Normativa de
tasas</v>
          </cell>
          <cell r="F142" t="str">
            <v>Total</v>
          </cell>
          <cell r="H142" t="str">
            <v>COMUNIDAD
AUTONOMA</v>
          </cell>
          <cell r="I142" t="str">
            <v>mínimo garantizado</v>
          </cell>
          <cell r="J142" t="str">
            <v>máximo permitido</v>
          </cell>
          <cell r="K142" t="str">
            <v>% CL IRPF</v>
          </cell>
          <cell r="L142" t="str">
            <v>VALOR PREVALENTE</v>
          </cell>
        </row>
        <row r="143">
          <cell r="A143" t="str">
            <v>Cataluña</v>
          </cell>
          <cell r="B143">
            <v>579708.84000615997</v>
          </cell>
          <cell r="C143">
            <v>0</v>
          </cell>
          <cell r="D143">
            <v>250908.95123999999</v>
          </cell>
          <cell r="E143">
            <v>16690.50992</v>
          </cell>
          <cell r="F143">
            <v>847308.30116615992</v>
          </cell>
          <cell r="H143" t="str">
            <v>Cataluña</v>
          </cell>
          <cell r="I143">
            <v>4236.5415058307999</v>
          </cell>
          <cell r="J143">
            <v>16946.1660233232</v>
          </cell>
          <cell r="K143">
            <v>-11629.550871584366</v>
          </cell>
          <cell r="L143">
            <v>4236.5415058307999</v>
          </cell>
        </row>
        <row r="144">
          <cell r="A144" t="str">
            <v>Galicia</v>
          </cell>
          <cell r="B144">
            <v>364757.65086368</v>
          </cell>
          <cell r="C144">
            <v>0</v>
          </cell>
          <cell r="D144">
            <v>56023.748639999998</v>
          </cell>
          <cell r="E144">
            <v>7413.40128</v>
          </cell>
          <cell r="F144">
            <v>428194.80078368</v>
          </cell>
          <cell r="H144" t="str">
            <v>Galicia</v>
          </cell>
          <cell r="I144">
            <v>2140.9740039183998</v>
          </cell>
          <cell r="J144">
            <v>8563.8960156735993</v>
          </cell>
          <cell r="K144">
            <v>1909.0889666809146</v>
          </cell>
          <cell r="L144">
            <v>2140.9740039183998</v>
          </cell>
        </row>
        <row r="145">
          <cell r="A145" t="str">
            <v>Andalucía</v>
          </cell>
          <cell r="B145">
            <v>866497.01157060009</v>
          </cell>
          <cell r="C145">
            <v>0</v>
          </cell>
          <cell r="D145">
            <v>146940.92488000001</v>
          </cell>
          <cell r="E145">
            <v>22866.664799999999</v>
          </cell>
          <cell r="F145">
            <v>1036304.6012506002</v>
          </cell>
          <cell r="H145" t="str">
            <v>Andalucía</v>
          </cell>
          <cell r="I145">
            <v>5181.5230062530009</v>
          </cell>
          <cell r="J145">
            <v>20726.092025012003</v>
          </cell>
          <cell r="K145">
            <v>-6379.9693357223123</v>
          </cell>
          <cell r="L145">
            <v>5181.5230062530009</v>
          </cell>
        </row>
        <row r="146">
          <cell r="A146" t="str">
            <v>Valencia</v>
          </cell>
          <cell r="B146">
            <v>349519.12713192002</v>
          </cell>
          <cell r="C146">
            <v>0</v>
          </cell>
          <cell r="D146">
            <v>141849.32003999999</v>
          </cell>
          <cell r="E146">
            <v>7051.744639999999</v>
          </cell>
          <cell r="F146">
            <v>498420.19181191997</v>
          </cell>
          <cell r="H146" t="str">
            <v>Valencia</v>
          </cell>
          <cell r="I146">
            <v>2492.1009590596</v>
          </cell>
          <cell r="J146">
            <v>9968.4038362383999</v>
          </cell>
          <cell r="K146">
            <v>709.22225190258462</v>
          </cell>
          <cell r="L146">
            <v>2492.1009590596</v>
          </cell>
        </row>
        <row r="147">
          <cell r="A147" t="str">
            <v>Canarias</v>
          </cell>
          <cell r="B147">
            <v>206502.1604206</v>
          </cell>
          <cell r="C147">
            <v>0</v>
          </cell>
          <cell r="D147">
            <v>47298.922159999995</v>
          </cell>
          <cell r="E147">
            <v>4127.5603599999995</v>
          </cell>
          <cell r="F147">
            <v>257928.6429406</v>
          </cell>
          <cell r="H147" t="str">
            <v>Canarias</v>
          </cell>
          <cell r="I147">
            <v>1289.643214703</v>
          </cell>
          <cell r="J147">
            <v>5158.572858812</v>
          </cell>
          <cell r="K147">
            <v>3317.2606252498504</v>
          </cell>
          <cell r="L147">
            <v>3317.2606252498504</v>
          </cell>
        </row>
        <row r="149">
          <cell r="A149" t="str">
            <v>TOTAL art. 151</v>
          </cell>
          <cell r="B149">
            <v>2366984.7899929597</v>
          </cell>
          <cell r="C149">
            <v>0</v>
          </cell>
          <cell r="D149">
            <v>643021.8669599999</v>
          </cell>
          <cell r="E149">
            <v>58149.880999999994</v>
          </cell>
          <cell r="F149">
            <v>3068156.53795296</v>
          </cell>
          <cell r="H149" t="str">
            <v>TOTAL art. 151</v>
          </cell>
          <cell r="I149">
            <v>15340.782689764801</v>
          </cell>
          <cell r="J149">
            <v>61363.130759059204</v>
          </cell>
          <cell r="K149">
            <v>-12073.948363473328</v>
          </cell>
          <cell r="L149">
            <v>17368.400100311654</v>
          </cell>
        </row>
        <row r="151">
          <cell r="A151" t="str">
            <v>Asturias</v>
          </cell>
          <cell r="B151">
            <v>41682.431246979999</v>
          </cell>
          <cell r="C151">
            <v>0</v>
          </cell>
          <cell r="D151">
            <v>27076.490420000002</v>
          </cell>
          <cell r="E151">
            <v>3791.8526000000002</v>
          </cell>
          <cell r="F151">
            <v>72550.774266979992</v>
          </cell>
          <cell r="H151" t="str">
            <v>Asturias</v>
          </cell>
          <cell r="I151">
            <v>362.75387133490005</v>
          </cell>
          <cell r="J151">
            <v>1451.0154853396002</v>
          </cell>
          <cell r="K151">
            <v>-2923.4276243458689</v>
          </cell>
          <cell r="L151">
            <v>362.75387133490005</v>
          </cell>
        </row>
        <row r="152">
          <cell r="A152" t="str">
            <v>Cantabria</v>
          </cell>
          <cell r="B152">
            <v>36002.09625224</v>
          </cell>
          <cell r="C152">
            <v>0</v>
          </cell>
          <cell r="D152">
            <v>10223.057419999999</v>
          </cell>
          <cell r="E152">
            <v>1313.7662</v>
          </cell>
          <cell r="F152">
            <v>47538.919872239996</v>
          </cell>
          <cell r="H152" t="str">
            <v>Cantabria</v>
          </cell>
          <cell r="I152">
            <v>237.69459936119998</v>
          </cell>
          <cell r="J152">
            <v>950.77839744479991</v>
          </cell>
          <cell r="K152">
            <v>-1581.2255965178738</v>
          </cell>
          <cell r="L152">
            <v>237.69459936119998</v>
          </cell>
        </row>
        <row r="153">
          <cell r="A153" t="str">
            <v>La Rioja</v>
          </cell>
          <cell r="B153">
            <v>14605.737036980003</v>
          </cell>
          <cell r="C153">
            <v>0</v>
          </cell>
          <cell r="D153">
            <v>7769.0182399999994</v>
          </cell>
          <cell r="E153">
            <v>474.15140000000002</v>
          </cell>
          <cell r="F153">
            <v>22848.906676980001</v>
          </cell>
          <cell r="H153" t="str">
            <v>La Rioja</v>
          </cell>
          <cell r="I153">
            <v>114.2445333849</v>
          </cell>
          <cell r="J153">
            <v>456.97813353959998</v>
          </cell>
          <cell r="K153">
            <v>-537.8314332666115</v>
          </cell>
          <cell r="L153">
            <v>114.2445333849</v>
          </cell>
        </row>
        <row r="154">
          <cell r="A154" t="str">
            <v>Murcia</v>
          </cell>
          <cell r="B154">
            <v>36060.74185156</v>
          </cell>
          <cell r="C154">
            <v>0</v>
          </cell>
          <cell r="D154">
            <v>20633.737499999999</v>
          </cell>
          <cell r="E154">
            <v>1625.4290400000002</v>
          </cell>
          <cell r="F154">
            <v>58319.908391560006</v>
          </cell>
          <cell r="H154" t="str">
            <v>Murcia</v>
          </cell>
          <cell r="I154">
            <v>291.59954195780006</v>
          </cell>
          <cell r="J154">
            <v>1166.3981678312002</v>
          </cell>
          <cell r="K154">
            <v>-710.95013515560277</v>
          </cell>
          <cell r="L154">
            <v>291.59954195780006</v>
          </cell>
        </row>
        <row r="155">
          <cell r="A155" t="str">
            <v>Aragón</v>
          </cell>
          <cell r="B155">
            <v>56793.683508399998</v>
          </cell>
          <cell r="C155">
            <v>0</v>
          </cell>
          <cell r="D155">
            <v>39956.290140000005</v>
          </cell>
          <cell r="E155">
            <v>3099.6459</v>
          </cell>
          <cell r="F155">
            <v>99849.619548400005</v>
          </cell>
          <cell r="H155" t="str">
            <v>Aragón</v>
          </cell>
          <cell r="I155">
            <v>499.24809774200003</v>
          </cell>
          <cell r="J155">
            <v>1996.9923909680001</v>
          </cell>
          <cell r="K155">
            <v>-5280.7764463706581</v>
          </cell>
          <cell r="L155">
            <v>499.24809774200003</v>
          </cell>
        </row>
        <row r="156">
          <cell r="A156" t="str">
            <v>Castilla-La Mancha</v>
          </cell>
          <cell r="B156">
            <v>98071.239863840005</v>
          </cell>
          <cell r="C156">
            <v>0</v>
          </cell>
          <cell r="D156">
            <v>28419.738240000002</v>
          </cell>
          <cell r="E156">
            <v>4629.4295000000002</v>
          </cell>
          <cell r="F156">
            <v>131120.40760384002</v>
          </cell>
          <cell r="H156" t="str">
            <v>Castilla-La Mancha</v>
          </cell>
          <cell r="I156">
            <v>655.60203801920011</v>
          </cell>
          <cell r="J156">
            <v>2622.4081520768004</v>
          </cell>
          <cell r="K156">
            <v>-1082.1244369037347</v>
          </cell>
          <cell r="L156">
            <v>655.60203801920011</v>
          </cell>
        </row>
        <row r="157">
          <cell r="A157" t="str">
            <v>Extremadura</v>
          </cell>
          <cell r="B157">
            <v>75909.940074840008</v>
          </cell>
          <cell r="C157">
            <v>0</v>
          </cell>
          <cell r="D157">
            <v>14246.2796</v>
          </cell>
          <cell r="E157">
            <v>2800.0745999999999</v>
          </cell>
          <cell r="F157">
            <v>92956.294274840009</v>
          </cell>
          <cell r="H157" t="str">
            <v>Extremadura</v>
          </cell>
          <cell r="I157">
            <v>464.78147137420001</v>
          </cell>
          <cell r="J157">
            <v>1859.1258854968</v>
          </cell>
          <cell r="K157">
            <v>-398.24556523595527</v>
          </cell>
          <cell r="L157">
            <v>464.78147137420001</v>
          </cell>
        </row>
        <row r="158">
          <cell r="A158" t="str">
            <v>Baleares</v>
          </cell>
          <cell r="B158">
            <v>22321.369769280005</v>
          </cell>
          <cell r="C158">
            <v>0</v>
          </cell>
          <cell r="D158">
            <v>17219.439839999999</v>
          </cell>
          <cell r="E158">
            <v>1382.6472200000001</v>
          </cell>
          <cell r="F158">
            <v>40923.456829280003</v>
          </cell>
          <cell r="H158" t="str">
            <v>Baleares</v>
          </cell>
          <cell r="I158">
            <v>204.61728414640007</v>
          </cell>
          <cell r="J158">
            <v>818.46913658560027</v>
          </cell>
          <cell r="K158">
            <v>873.29440497203461</v>
          </cell>
          <cell r="L158">
            <v>818.46913658560027</v>
          </cell>
        </row>
        <row r="159">
          <cell r="A159" t="str">
            <v>Madrid</v>
          </cell>
          <cell r="B159">
            <v>233881.29867886001</v>
          </cell>
          <cell r="C159">
            <v>0</v>
          </cell>
          <cell r="D159">
            <v>121289.55843999999</v>
          </cell>
          <cell r="E159">
            <v>15993.710920000001</v>
          </cell>
          <cell r="F159">
            <v>371164.56803885999</v>
          </cell>
          <cell r="H159" t="str">
            <v>Madrid</v>
          </cell>
          <cell r="I159">
            <v>1855.8228401942999</v>
          </cell>
          <cell r="J159">
            <v>7423.2913607771998</v>
          </cell>
          <cell r="K159">
            <v>-26648.441263086934</v>
          </cell>
          <cell r="L159">
            <v>1855.8228401942999</v>
          </cell>
        </row>
        <row r="160">
          <cell r="A160" t="str">
            <v>Castilla y León</v>
          </cell>
          <cell r="B160">
            <v>161846.75301248001</v>
          </cell>
          <cell r="C160">
            <v>0</v>
          </cell>
          <cell r="D160">
            <v>55999.72582</v>
          </cell>
          <cell r="E160">
            <v>8913.6387400000003</v>
          </cell>
          <cell r="F160">
            <v>226760.11757248</v>
          </cell>
          <cell r="H160" t="str">
            <v>Castilla y León</v>
          </cell>
          <cell r="I160">
            <v>1133.8005878624001</v>
          </cell>
          <cell r="J160">
            <v>4535.2023514496004</v>
          </cell>
          <cell r="K160">
            <v>-5971.6838607001237</v>
          </cell>
          <cell r="L160">
            <v>1133.8005878624001</v>
          </cell>
        </row>
        <row r="162">
          <cell r="A162" t="str">
            <v>TOTAL art. 143</v>
          </cell>
          <cell r="B162">
            <v>777175.29129546008</v>
          </cell>
          <cell r="C162">
            <v>0</v>
          </cell>
          <cell r="D162">
            <v>342833.33566000004</v>
          </cell>
          <cell r="E162">
            <v>44024.346120000002</v>
          </cell>
          <cell r="F162">
            <v>1164032.9730754602</v>
          </cell>
          <cell r="H162" t="str">
            <v>TOTAL art. 143</v>
          </cell>
          <cell r="I162">
            <v>5820.1648653773</v>
          </cell>
          <cell r="J162">
            <v>23280.6594615092</v>
          </cell>
          <cell r="K162">
            <v>-44261.41195661133</v>
          </cell>
          <cell r="L162">
            <v>6434.0167178165002</v>
          </cell>
        </row>
        <row r="164">
          <cell r="A164" t="str">
            <v>TOTAL</v>
          </cell>
          <cell r="B164">
            <v>3144160.0812884197</v>
          </cell>
          <cell r="C164">
            <v>0</v>
          </cell>
          <cell r="D164">
            <v>985855.20261999988</v>
          </cell>
          <cell r="E164">
            <v>102174.22712</v>
          </cell>
          <cell r="F164">
            <v>4232189.5110284202</v>
          </cell>
          <cell r="H164" t="str">
            <v>TOTAL</v>
          </cell>
          <cell r="I164">
            <v>21160.947555142102</v>
          </cell>
          <cell r="J164">
            <v>84643.790220568408</v>
          </cell>
          <cell r="K164">
            <v>-56335.360320084656</v>
          </cell>
          <cell r="L164">
            <v>23802.416818128153</v>
          </cell>
        </row>
        <row r="165">
          <cell r="A165" t="str">
            <v>INDICE 96/93 CC.AA. 151</v>
          </cell>
          <cell r="C165">
            <v>1.3996</v>
          </cell>
          <cell r="H165" t="str">
            <v>mínimos y máximos</v>
          </cell>
          <cell r="I165">
            <v>5.0000000000000001E-3</v>
          </cell>
          <cell r="J165">
            <v>0.02</v>
          </cell>
        </row>
        <row r="166">
          <cell r="H166" t="str">
            <v>INDICE 2001/93 CC.AA. 151</v>
          </cell>
          <cell r="I166">
            <v>1.468450834097307</v>
          </cell>
        </row>
        <row r="167">
          <cell r="H167" t="str">
            <v>INDICE 2001/93 CC.AA. 143</v>
          </cell>
          <cell r="I167">
            <v>1.5466537685970501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rojan"/>
      <sheetName val="divisa"/>
      <sheetName val="economia"/>
      <sheetName val="Hoja1"/>
      <sheetName val="calendario"/>
      <sheetName val="calend"/>
      <sheetName val="cuadro 4"/>
      <sheetName val="Caracterist"/>
      <sheetName val="Hoja4"/>
      <sheetName val="Hoja3"/>
      <sheetName val="sub-dic"/>
      <sheetName val="Base"/>
      <sheetName val="result-pag"/>
      <sheetName val="cuadro-amortizac"/>
      <sheetName val="Hoja-Graficos"/>
      <sheetName val="Hoja5"/>
      <sheetName val="calend2"/>
      <sheetName val="grafi"/>
      <sheetName val="Gráfico2"/>
      <sheetName val="Gráfico4"/>
      <sheetName val="Gráfico6"/>
      <sheetName val="Gráfico7"/>
      <sheetName val="Gráfico8"/>
      <sheetName val="Gráfico9"/>
      <sheetName val="todo 99"/>
      <sheetName val="todo 99 (2)"/>
      <sheetName val="3 A"/>
      <sheetName val="5 A"/>
      <sheetName val="10 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  capital-explotación"/>
      <sheetName val="Subven. capital-explotación "/>
      <sheetName val="Subven. capital-explotación (2)"/>
      <sheetName val="Previsiones"/>
      <sheetName val="Plantilla Personal"/>
    </sheetNames>
    <sheetDataSet>
      <sheetData sheetId="0" refreshError="1"/>
      <sheetData sheetId="1" refreshError="1"/>
      <sheetData sheetId="2" refreshError="1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alance (2)"/>
      <sheetName val="Resumen"/>
      <sheetName val="Detalle Balance"/>
      <sheetName val="cuadros"/>
      <sheetName val="Analisis"/>
      <sheetName val="PTE"/>
      <sheetName val="C transf"/>
      <sheetName val="REF"/>
      <sheetName val="posibles ajustes"/>
      <sheetName val="Var recaudac CAMBIO NORMATIV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J2">
            <v>6416380</v>
          </cell>
        </row>
        <row r="3">
          <cell r="J3">
            <v>103268</v>
          </cell>
        </row>
        <row r="4">
          <cell r="J4">
            <v>43814</v>
          </cell>
        </row>
        <row r="5">
          <cell r="J5">
            <v>2376</v>
          </cell>
        </row>
        <row r="7">
          <cell r="J7">
            <v>9528800</v>
          </cell>
        </row>
      </sheetData>
      <sheetData sheetId="7">
        <row r="6">
          <cell r="M6">
            <v>91291604</v>
          </cell>
        </row>
        <row r="7">
          <cell r="M7">
            <v>16353264</v>
          </cell>
        </row>
        <row r="8">
          <cell r="M8">
            <v>5224633</v>
          </cell>
        </row>
      </sheetData>
      <sheetData sheetId="8">
        <row r="33">
          <cell r="C33">
            <v>16120390</v>
          </cell>
        </row>
        <row r="39">
          <cell r="I39">
            <v>340546270</v>
          </cell>
        </row>
        <row r="40">
          <cell r="I40">
            <v>31954420</v>
          </cell>
        </row>
        <row r="41">
          <cell r="I41">
            <v>4982010</v>
          </cell>
        </row>
        <row r="42">
          <cell r="I42">
            <v>17923488</v>
          </cell>
        </row>
        <row r="43">
          <cell r="I43">
            <v>1681812</v>
          </cell>
        </row>
        <row r="44">
          <cell r="I44">
            <v>262212</v>
          </cell>
        </row>
        <row r="46">
          <cell r="I46">
            <v>231816</v>
          </cell>
        </row>
        <row r="47">
          <cell r="I47">
            <v>18736</v>
          </cell>
        </row>
        <row r="48">
          <cell r="I48">
            <v>679502</v>
          </cell>
        </row>
        <row r="54">
          <cell r="F54">
            <v>22724062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8"/>
  <sheetViews>
    <sheetView showGridLines="0" tabSelected="1" zoomScale="115" zoomScaleNormal="115" workbookViewId="0">
      <selection activeCell="D169" sqref="D169"/>
    </sheetView>
  </sheetViews>
  <sheetFormatPr baseColWidth="10" defaultRowHeight="12.75" x14ac:dyDescent="0.2"/>
  <cols>
    <col min="1" max="1" width="3.140625" customWidth="1"/>
    <col min="2" max="2" width="10.42578125" customWidth="1"/>
    <col min="3" max="3" width="9.7109375" hidden="1" customWidth="1"/>
    <col min="4" max="4" width="46.5703125" customWidth="1"/>
    <col min="5" max="5" width="19.42578125" customWidth="1"/>
    <col min="6" max="6" width="18.7109375" customWidth="1"/>
    <col min="7" max="7" width="15.7109375" style="42" customWidth="1"/>
    <col min="8" max="8" width="10.7109375" customWidth="1"/>
    <col min="9" max="9" width="14.42578125" customWidth="1"/>
    <col min="10" max="10" width="15.7109375" customWidth="1"/>
    <col min="11" max="11" width="16.42578125" bestFit="1" customWidth="1"/>
    <col min="13" max="13" width="43" customWidth="1"/>
    <col min="14" max="14" width="12.5703125" customWidth="1"/>
    <col min="15" max="15" width="8.5703125" customWidth="1"/>
    <col min="16" max="16" width="12.5703125" customWidth="1"/>
    <col min="17" max="17" width="8.5703125" customWidth="1"/>
    <col min="18" max="18" width="11.140625" customWidth="1"/>
  </cols>
  <sheetData>
    <row r="1" spans="2:11" ht="13.7" customHeight="1" x14ac:dyDescent="0.2">
      <c r="B1" s="104" t="s">
        <v>0</v>
      </c>
      <c r="C1" s="105"/>
      <c r="D1" s="105"/>
      <c r="E1" s="105"/>
      <c r="F1" s="105"/>
      <c r="G1" s="105"/>
      <c r="H1" s="106"/>
    </row>
    <row r="2" spans="2:11" ht="13.7" customHeight="1" x14ac:dyDescent="0.2">
      <c r="B2" s="107" t="s">
        <v>1</v>
      </c>
      <c r="C2" s="108"/>
      <c r="D2" s="108"/>
      <c r="E2" s="108"/>
      <c r="F2" s="108"/>
      <c r="G2" s="108"/>
      <c r="H2" s="109"/>
    </row>
    <row r="3" spans="2:11" ht="13.5" thickBot="1" x14ac:dyDescent="0.25">
      <c r="B3" s="1"/>
      <c r="C3" s="2"/>
      <c r="D3" s="2"/>
      <c r="E3" s="3"/>
      <c r="F3" s="3"/>
      <c r="G3" s="4"/>
      <c r="H3" s="5"/>
    </row>
    <row r="4" spans="2:11" x14ac:dyDescent="0.2">
      <c r="B4" s="6"/>
      <c r="C4" s="7"/>
      <c r="D4" s="7"/>
      <c r="E4" s="8"/>
      <c r="F4" s="8"/>
      <c r="G4" s="9"/>
      <c r="H4" s="10"/>
    </row>
    <row r="5" spans="2:11" x14ac:dyDescent="0.2">
      <c r="B5" s="11" t="s">
        <v>2</v>
      </c>
      <c r="C5" s="12"/>
      <c r="D5" s="12" t="s">
        <v>3</v>
      </c>
      <c r="E5" s="13">
        <v>2018</v>
      </c>
      <c r="F5" s="13">
        <v>2019</v>
      </c>
      <c r="G5" s="110" t="s">
        <v>4</v>
      </c>
      <c r="H5" s="111"/>
    </row>
    <row r="6" spans="2:11" x14ac:dyDescent="0.2">
      <c r="B6" s="14"/>
      <c r="C6" s="15"/>
      <c r="D6" s="15"/>
      <c r="E6" s="16"/>
      <c r="F6" s="16"/>
      <c r="G6" s="17"/>
      <c r="H6" s="18"/>
    </row>
    <row r="7" spans="2:11" x14ac:dyDescent="0.2">
      <c r="B7" s="19"/>
      <c r="C7" s="20"/>
      <c r="D7" s="21"/>
      <c r="E7" s="22"/>
      <c r="F7" s="22"/>
      <c r="G7" s="23"/>
      <c r="H7" s="24"/>
    </row>
    <row r="8" spans="2:11" x14ac:dyDescent="0.2">
      <c r="B8" s="25" t="s">
        <v>5</v>
      </c>
      <c r="C8" s="26"/>
      <c r="D8" s="27" t="s">
        <v>6</v>
      </c>
      <c r="E8" s="28">
        <v>6390544</v>
      </c>
      <c r="F8" s="28">
        <f>+[8]PTE!J2</f>
        <v>6416380</v>
      </c>
      <c r="G8" s="29">
        <f>+F8-E8</f>
        <v>25836</v>
      </c>
      <c r="H8" s="30">
        <f>+F8/E8-1</f>
        <v>4.0428483083756461E-3</v>
      </c>
    </row>
    <row r="9" spans="2:11" x14ac:dyDescent="0.2">
      <c r="B9" s="25" t="s">
        <v>7</v>
      </c>
      <c r="C9" s="26"/>
      <c r="D9" s="27" t="s">
        <v>8</v>
      </c>
      <c r="E9" s="28">
        <v>3650000</v>
      </c>
      <c r="F9" s="28">
        <v>3500000</v>
      </c>
      <c r="G9" s="29">
        <f>+F9-E9</f>
        <v>-150000</v>
      </c>
      <c r="H9" s="30">
        <f t="shared" ref="H9:H10" si="0">+F9/E9-1</f>
        <v>-4.1095890410958957E-2</v>
      </c>
      <c r="J9" s="31"/>
    </row>
    <row r="10" spans="2:11" x14ac:dyDescent="0.2">
      <c r="B10" s="25" t="s">
        <v>9</v>
      </c>
      <c r="C10" s="26"/>
      <c r="D10" s="27" t="s">
        <v>10</v>
      </c>
      <c r="E10" s="28">
        <v>1000000</v>
      </c>
      <c r="F10" s="28">
        <v>1000000</v>
      </c>
      <c r="G10" s="29">
        <f>+F10-E10</f>
        <v>0</v>
      </c>
      <c r="H10" s="30">
        <f t="shared" si="0"/>
        <v>0</v>
      </c>
      <c r="J10" s="31"/>
      <c r="K10" s="31"/>
    </row>
    <row r="11" spans="2:11" x14ac:dyDescent="0.2">
      <c r="B11" s="25"/>
      <c r="C11" s="32"/>
      <c r="D11" s="33"/>
      <c r="E11" s="33"/>
      <c r="F11" s="34"/>
      <c r="G11" s="29"/>
      <c r="H11" s="24"/>
      <c r="J11" s="31"/>
    </row>
    <row r="12" spans="2:11" x14ac:dyDescent="0.2">
      <c r="B12" s="25"/>
      <c r="C12" s="35"/>
      <c r="D12" s="36" t="s">
        <v>11</v>
      </c>
      <c r="E12" s="37">
        <f>SUM(E8:E11)</f>
        <v>11040544</v>
      </c>
      <c r="F12" s="37">
        <f>SUM(F8:F11)</f>
        <v>10916380</v>
      </c>
      <c r="G12" s="38">
        <f>SUM(G8:G10)</f>
        <v>-124164</v>
      </c>
      <c r="H12" s="39">
        <f>+F12/E12-1</f>
        <v>-1.1246184970595596E-2</v>
      </c>
      <c r="J12" s="31"/>
      <c r="K12" s="31"/>
    </row>
    <row r="13" spans="2:11" x14ac:dyDescent="0.2">
      <c r="B13" s="25"/>
      <c r="C13" s="35"/>
      <c r="D13" s="36"/>
      <c r="E13" s="40"/>
      <c r="F13" s="40"/>
      <c r="G13" s="38"/>
      <c r="H13" s="41"/>
      <c r="J13" s="31"/>
      <c r="K13" s="31"/>
    </row>
    <row r="14" spans="2:11" x14ac:dyDescent="0.2">
      <c r="B14" s="25" t="s">
        <v>12</v>
      </c>
      <c r="C14" s="26"/>
      <c r="D14" s="27" t="s">
        <v>13</v>
      </c>
      <c r="E14" s="28">
        <v>101782</v>
      </c>
      <c r="F14" s="28">
        <f>+[8]PTE!J3</f>
        <v>103268</v>
      </c>
      <c r="G14" s="29">
        <f>+F14-E14</f>
        <v>1486</v>
      </c>
      <c r="H14" s="30">
        <f t="shared" ref="H14:H23" si="1">+F14/E14-1</f>
        <v>1.4599831011377296E-2</v>
      </c>
      <c r="J14" s="31"/>
    </row>
    <row r="15" spans="2:11" x14ac:dyDescent="0.2">
      <c r="B15" s="25" t="s">
        <v>14</v>
      </c>
      <c r="C15" s="26"/>
      <c r="D15" s="27" t="s">
        <v>15</v>
      </c>
      <c r="E15" s="28">
        <v>40212</v>
      </c>
      <c r="F15" s="28">
        <f>+[8]PTE!J4</f>
        <v>43814</v>
      </c>
      <c r="G15" s="29">
        <f t="shared" ref="G15:G23" si="2">+F15-E15</f>
        <v>3602</v>
      </c>
      <c r="H15" s="30">
        <f t="shared" si="1"/>
        <v>8.957525116880527E-2</v>
      </c>
    </row>
    <row r="16" spans="2:11" x14ac:dyDescent="0.2">
      <c r="B16" s="25" t="s">
        <v>16</v>
      </c>
      <c r="C16" s="26"/>
      <c r="D16" s="27" t="s">
        <v>17</v>
      </c>
      <c r="E16" s="28">
        <v>3907152</v>
      </c>
      <c r="F16" s="28">
        <f>+[8]REF!I41</f>
        <v>4982010</v>
      </c>
      <c r="G16" s="29">
        <f t="shared" si="2"/>
        <v>1074858</v>
      </c>
      <c r="H16" s="30">
        <f t="shared" si="1"/>
        <v>0.2751001240801485</v>
      </c>
    </row>
    <row r="17" spans="2:13" x14ac:dyDescent="0.2">
      <c r="B17" s="25" t="s">
        <v>18</v>
      </c>
      <c r="C17" s="26"/>
      <c r="D17" s="27" t="s">
        <v>19</v>
      </c>
      <c r="E17" s="28">
        <v>205640</v>
      </c>
      <c r="F17" s="28">
        <f>+[8]REF!I44</f>
        <v>262212</v>
      </c>
      <c r="G17" s="29">
        <f t="shared" si="2"/>
        <v>56572</v>
      </c>
      <c r="H17" s="30">
        <f t="shared" si="1"/>
        <v>0.27510212021007585</v>
      </c>
      <c r="J17" s="31"/>
    </row>
    <row r="18" spans="2:13" x14ac:dyDescent="0.2">
      <c r="B18" s="25" t="s">
        <v>20</v>
      </c>
      <c r="C18" s="26"/>
      <c r="D18" s="27" t="s">
        <v>21</v>
      </c>
      <c r="E18" s="28">
        <v>2474</v>
      </c>
      <c r="F18" s="28">
        <f>+[8]PTE!J5</f>
        <v>2376</v>
      </c>
      <c r="G18" s="29">
        <f t="shared" si="2"/>
        <v>-98</v>
      </c>
      <c r="H18" s="30">
        <f t="shared" si="1"/>
        <v>-3.9611964430072755E-2</v>
      </c>
      <c r="J18" s="42"/>
      <c r="K18" s="42"/>
      <c r="L18" s="43"/>
    </row>
    <row r="19" spans="2:13" x14ac:dyDescent="0.2">
      <c r="B19" s="25" t="s">
        <v>22</v>
      </c>
      <c r="C19" s="26" t="s">
        <v>23</v>
      </c>
      <c r="D19" s="27" t="s">
        <v>24</v>
      </c>
      <c r="E19" s="28">
        <v>11300000</v>
      </c>
      <c r="F19" s="28">
        <v>11100000</v>
      </c>
      <c r="G19" s="29">
        <f t="shared" si="2"/>
        <v>-200000</v>
      </c>
      <c r="H19" s="30">
        <f t="shared" si="1"/>
        <v>-1.7699115044247815E-2</v>
      </c>
      <c r="J19" s="43"/>
      <c r="K19" s="42"/>
      <c r="L19" s="42"/>
      <c r="M19" s="43"/>
    </row>
    <row r="20" spans="2:13" x14ac:dyDescent="0.2">
      <c r="B20" s="25" t="s">
        <v>25</v>
      </c>
      <c r="C20" s="26"/>
      <c r="D20" s="27" t="s">
        <v>26</v>
      </c>
      <c r="E20" s="28">
        <v>32748800</v>
      </c>
      <c r="F20" s="28">
        <f>+[8]REF!I40</f>
        <v>31954420</v>
      </c>
      <c r="G20" s="29">
        <f t="shared" si="2"/>
        <v>-794380</v>
      </c>
      <c r="H20" s="30">
        <f t="shared" si="1"/>
        <v>-2.4256766660152418E-2</v>
      </c>
    </row>
    <row r="21" spans="2:13" x14ac:dyDescent="0.2">
      <c r="B21" s="25" t="s">
        <v>27</v>
      </c>
      <c r="C21" s="26"/>
      <c r="D21" s="27" t="s">
        <v>28</v>
      </c>
      <c r="E21" s="28">
        <v>1723620</v>
      </c>
      <c r="F21" s="28">
        <f>+[8]REF!I43</f>
        <v>1681812</v>
      </c>
      <c r="G21" s="29">
        <f t="shared" si="2"/>
        <v>-41808</v>
      </c>
      <c r="H21" s="30">
        <f t="shared" si="1"/>
        <v>-2.4255926480314716E-2</v>
      </c>
    </row>
    <row r="22" spans="2:13" x14ac:dyDescent="0.2">
      <c r="B22" s="25" t="s">
        <v>29</v>
      </c>
      <c r="C22" s="26"/>
      <c r="D22" s="27" t="s">
        <v>30</v>
      </c>
      <c r="E22" s="28">
        <v>397798550</v>
      </c>
      <c r="F22" s="28">
        <f>+[8]REF!I39</f>
        <v>340546270</v>
      </c>
      <c r="G22" s="29">
        <f t="shared" si="2"/>
        <v>-57252280</v>
      </c>
      <c r="H22" s="30">
        <f t="shared" si="1"/>
        <v>-0.14392279710421263</v>
      </c>
      <c r="I22" s="31"/>
    </row>
    <row r="23" spans="2:13" x14ac:dyDescent="0.2">
      <c r="B23" s="25" t="s">
        <v>31</v>
      </c>
      <c r="C23" s="26"/>
      <c r="D23" s="27" t="s">
        <v>32</v>
      </c>
      <c r="E23" s="28">
        <v>20936770</v>
      </c>
      <c r="F23" s="28">
        <f>+[8]REF!I42</f>
        <v>17923488</v>
      </c>
      <c r="G23" s="29">
        <f t="shared" si="2"/>
        <v>-3013282</v>
      </c>
      <c r="H23" s="30">
        <f t="shared" si="1"/>
        <v>-0.1439229642394696</v>
      </c>
    </row>
    <row r="24" spans="2:13" x14ac:dyDescent="0.2">
      <c r="B24" s="25"/>
      <c r="C24" s="44"/>
      <c r="D24" s="45"/>
      <c r="E24" s="22"/>
      <c r="F24" s="22"/>
      <c r="G24" s="29"/>
      <c r="H24" s="24"/>
    </row>
    <row r="25" spans="2:13" x14ac:dyDescent="0.2">
      <c r="B25" s="25"/>
      <c r="C25" s="26"/>
      <c r="D25" s="36" t="s">
        <v>33</v>
      </c>
      <c r="E25" s="37">
        <f>SUM(E14:E24)</f>
        <v>468765000</v>
      </c>
      <c r="F25" s="37">
        <f>SUM(F14:F24)</f>
        <v>408599670</v>
      </c>
      <c r="G25" s="38">
        <f>SUM(G14:G23)</f>
        <v>-60165330</v>
      </c>
      <c r="H25" s="39">
        <f>+F25/E25-1</f>
        <v>-0.12834859684490096</v>
      </c>
      <c r="J25" s="31"/>
    </row>
    <row r="26" spans="2:13" x14ac:dyDescent="0.2">
      <c r="B26" s="25"/>
      <c r="C26" s="35"/>
      <c r="D26" s="36"/>
      <c r="E26" s="40"/>
      <c r="F26" s="40"/>
      <c r="G26" s="38"/>
      <c r="H26" s="41"/>
    </row>
    <row r="27" spans="2:13" x14ac:dyDescent="0.2">
      <c r="B27" s="25" t="s">
        <v>34</v>
      </c>
      <c r="C27" s="46"/>
      <c r="D27" s="27" t="s">
        <v>35</v>
      </c>
      <c r="E27" s="28">
        <v>24300000</v>
      </c>
      <c r="F27" s="28">
        <v>22988500</v>
      </c>
      <c r="G27" s="29">
        <f t="shared" ref="G27:G59" si="3">+F27-E27</f>
        <v>-1311500</v>
      </c>
      <c r="H27" s="30">
        <f t="shared" ref="H27:H59" si="4">+F27/E27-1</f>
        <v>-5.397119341563783E-2</v>
      </c>
    </row>
    <row r="28" spans="2:13" x14ac:dyDescent="0.2">
      <c r="B28" s="25" t="s">
        <v>36</v>
      </c>
      <c r="C28" s="26"/>
      <c r="D28" s="27" t="s">
        <v>37</v>
      </c>
      <c r="E28" s="28">
        <v>150000</v>
      </c>
      <c r="F28" s="28">
        <v>150000</v>
      </c>
      <c r="G28" s="29">
        <f t="shared" si="3"/>
        <v>0</v>
      </c>
      <c r="H28" s="30">
        <f t="shared" si="4"/>
        <v>0</v>
      </c>
      <c r="J28" s="31"/>
      <c r="K28" s="43"/>
    </row>
    <row r="29" spans="2:13" x14ac:dyDescent="0.2">
      <c r="B29" s="25" t="s">
        <v>38</v>
      </c>
      <c r="C29" s="47"/>
      <c r="D29" s="27" t="s">
        <v>39</v>
      </c>
      <c r="E29" s="28">
        <v>1000</v>
      </c>
      <c r="F29" s="28">
        <f>+E29</f>
        <v>1000</v>
      </c>
      <c r="G29" s="29">
        <f t="shared" si="3"/>
        <v>0</v>
      </c>
      <c r="H29" s="30">
        <f t="shared" si="4"/>
        <v>0</v>
      </c>
      <c r="J29" s="48"/>
    </row>
    <row r="30" spans="2:13" x14ac:dyDescent="0.2">
      <c r="B30" s="25" t="s">
        <v>40</v>
      </c>
      <c r="C30" s="26"/>
      <c r="D30" s="27" t="s">
        <v>41</v>
      </c>
      <c r="E30" s="28">
        <v>120000</v>
      </c>
      <c r="F30" s="28">
        <f>+E30</f>
        <v>120000</v>
      </c>
      <c r="G30" s="29">
        <f t="shared" si="3"/>
        <v>0</v>
      </c>
      <c r="H30" s="30">
        <f t="shared" si="4"/>
        <v>0</v>
      </c>
      <c r="J30" s="31"/>
    </row>
    <row r="31" spans="2:13" x14ac:dyDescent="0.2">
      <c r="B31" s="25" t="s">
        <v>42</v>
      </c>
      <c r="C31" s="27"/>
      <c r="D31" s="27" t="s">
        <v>43</v>
      </c>
      <c r="E31" s="28">
        <v>90000</v>
      </c>
      <c r="F31" s="28">
        <v>90000</v>
      </c>
      <c r="G31" s="29">
        <f t="shared" si="3"/>
        <v>0</v>
      </c>
      <c r="H31" s="30">
        <f t="shared" si="4"/>
        <v>0</v>
      </c>
    </row>
    <row r="32" spans="2:13" x14ac:dyDescent="0.2">
      <c r="B32" s="25" t="s">
        <v>44</v>
      </c>
      <c r="C32" s="26"/>
      <c r="D32" s="27" t="s">
        <v>45</v>
      </c>
      <c r="E32" s="28">
        <v>30000</v>
      </c>
      <c r="F32" s="28">
        <f>+E32</f>
        <v>30000</v>
      </c>
      <c r="G32" s="29">
        <f t="shared" si="3"/>
        <v>0</v>
      </c>
      <c r="H32" s="30">
        <f t="shared" si="4"/>
        <v>0</v>
      </c>
    </row>
    <row r="33" spans="2:10" x14ac:dyDescent="0.2">
      <c r="B33" s="25" t="s">
        <v>46</v>
      </c>
      <c r="C33" s="26"/>
      <c r="D33" s="27" t="s">
        <v>47</v>
      </c>
      <c r="E33" s="28">
        <v>16000</v>
      </c>
      <c r="F33" s="28">
        <v>45000</v>
      </c>
      <c r="G33" s="29">
        <f t="shared" si="3"/>
        <v>29000</v>
      </c>
      <c r="H33" s="30">
        <f t="shared" si="4"/>
        <v>1.8125</v>
      </c>
    </row>
    <row r="34" spans="2:10" x14ac:dyDescent="0.2">
      <c r="B34" s="25" t="s">
        <v>48</v>
      </c>
      <c r="C34" s="26"/>
      <c r="D34" s="27" t="s">
        <v>49</v>
      </c>
      <c r="E34" s="28">
        <v>30000</v>
      </c>
      <c r="F34" s="28">
        <f>+E34</f>
        <v>30000</v>
      </c>
      <c r="G34" s="29">
        <f t="shared" si="3"/>
        <v>0</v>
      </c>
      <c r="H34" s="30">
        <f t="shared" si="4"/>
        <v>0</v>
      </c>
      <c r="J34" s="31"/>
    </row>
    <row r="35" spans="2:10" x14ac:dyDescent="0.2">
      <c r="B35" s="25" t="s">
        <v>50</v>
      </c>
      <c r="C35" s="26"/>
      <c r="D35" s="27" t="s">
        <v>51</v>
      </c>
      <c r="E35" s="28">
        <v>7000</v>
      </c>
      <c r="F35" s="28">
        <f>+E35</f>
        <v>7000</v>
      </c>
      <c r="G35" s="29">
        <f t="shared" si="3"/>
        <v>0</v>
      </c>
      <c r="H35" s="30">
        <f t="shared" si="4"/>
        <v>0</v>
      </c>
    </row>
    <row r="36" spans="2:10" x14ac:dyDescent="0.2">
      <c r="B36" s="25" t="s">
        <v>52</v>
      </c>
      <c r="C36" s="26"/>
      <c r="D36" s="27" t="s">
        <v>53</v>
      </c>
      <c r="E36" s="28">
        <v>20000</v>
      </c>
      <c r="F36" s="28">
        <f>+E36</f>
        <v>20000</v>
      </c>
      <c r="G36" s="29">
        <f t="shared" si="3"/>
        <v>0</v>
      </c>
      <c r="H36" s="30">
        <f t="shared" si="4"/>
        <v>0</v>
      </c>
    </row>
    <row r="37" spans="2:10" x14ac:dyDescent="0.2">
      <c r="B37" s="25" t="s">
        <v>54</v>
      </c>
      <c r="C37" s="26"/>
      <c r="D37" s="46" t="s">
        <v>55</v>
      </c>
      <c r="E37" s="28">
        <v>3500</v>
      </c>
      <c r="F37" s="28">
        <v>3500</v>
      </c>
      <c r="G37" s="29">
        <f t="shared" si="3"/>
        <v>0</v>
      </c>
      <c r="H37" s="30">
        <f t="shared" si="4"/>
        <v>0</v>
      </c>
    </row>
    <row r="38" spans="2:10" x14ac:dyDescent="0.2">
      <c r="B38" s="25" t="s">
        <v>56</v>
      </c>
      <c r="C38" s="26"/>
      <c r="D38" s="46" t="s">
        <v>57</v>
      </c>
      <c r="E38" s="28">
        <v>8000</v>
      </c>
      <c r="F38" s="28">
        <v>0</v>
      </c>
      <c r="G38" s="29">
        <f t="shared" si="3"/>
        <v>-8000</v>
      </c>
      <c r="H38" s="30">
        <f t="shared" si="4"/>
        <v>-1</v>
      </c>
    </row>
    <row r="39" spans="2:10" x14ac:dyDescent="0.2">
      <c r="B39" s="25" t="s">
        <v>58</v>
      </c>
      <c r="C39" s="26"/>
      <c r="D39" s="27" t="s">
        <v>59</v>
      </c>
      <c r="E39" s="28">
        <v>60000</v>
      </c>
      <c r="F39" s="28">
        <f>+E39</f>
        <v>60000</v>
      </c>
      <c r="G39" s="29">
        <f t="shared" si="3"/>
        <v>0</v>
      </c>
      <c r="H39" s="30">
        <f t="shared" si="4"/>
        <v>0</v>
      </c>
    </row>
    <row r="40" spans="2:10" x14ac:dyDescent="0.2">
      <c r="B40" s="25" t="s">
        <v>60</v>
      </c>
      <c r="C40" s="26"/>
      <c r="D40" s="46" t="s">
        <v>61</v>
      </c>
      <c r="E40" s="28">
        <v>40000</v>
      </c>
      <c r="F40" s="28">
        <v>40000</v>
      </c>
      <c r="G40" s="29">
        <f t="shared" si="3"/>
        <v>0</v>
      </c>
      <c r="H40" s="30">
        <f t="shared" si="4"/>
        <v>0</v>
      </c>
    </row>
    <row r="41" spans="2:10" x14ac:dyDescent="0.2">
      <c r="B41" s="25" t="s">
        <v>62</v>
      </c>
      <c r="C41" s="26"/>
      <c r="D41" s="27" t="s">
        <v>63</v>
      </c>
      <c r="E41" s="28">
        <v>150000</v>
      </c>
      <c r="F41" s="28">
        <v>150000</v>
      </c>
      <c r="G41" s="29">
        <f t="shared" si="3"/>
        <v>0</v>
      </c>
      <c r="H41" s="30">
        <f t="shared" si="4"/>
        <v>0</v>
      </c>
    </row>
    <row r="42" spans="2:10" x14ac:dyDescent="0.2">
      <c r="B42" s="25" t="s">
        <v>64</v>
      </c>
      <c r="C42" s="26"/>
      <c r="D42" s="27" t="s">
        <v>65</v>
      </c>
      <c r="E42" s="28">
        <v>72000</v>
      </c>
      <c r="F42" s="28">
        <v>72000</v>
      </c>
      <c r="G42" s="29">
        <f t="shared" si="3"/>
        <v>0</v>
      </c>
      <c r="H42" s="30">
        <f t="shared" si="4"/>
        <v>0</v>
      </c>
    </row>
    <row r="43" spans="2:10" x14ac:dyDescent="0.2">
      <c r="B43" s="49">
        <v>3390001</v>
      </c>
      <c r="C43" s="50"/>
      <c r="D43" s="27" t="s">
        <v>66</v>
      </c>
      <c r="E43" s="28">
        <v>32286</v>
      </c>
      <c r="F43" s="28">
        <v>33786</v>
      </c>
      <c r="G43" s="29">
        <f t="shared" si="3"/>
        <v>1500</v>
      </c>
      <c r="H43" s="30">
        <f t="shared" si="4"/>
        <v>4.645976584278011E-2</v>
      </c>
    </row>
    <row r="44" spans="2:10" x14ac:dyDescent="0.2">
      <c r="B44" s="49" t="s">
        <v>67</v>
      </c>
      <c r="C44" s="26"/>
      <c r="D44" s="46" t="s">
        <v>68</v>
      </c>
      <c r="E44" s="28">
        <v>0</v>
      </c>
      <c r="F44" s="28">
        <v>130000</v>
      </c>
      <c r="G44" s="29">
        <f t="shared" si="3"/>
        <v>130000</v>
      </c>
      <c r="H44" s="30">
        <v>1</v>
      </c>
    </row>
    <row r="45" spans="2:10" s="51" customFormat="1" x14ac:dyDescent="0.2">
      <c r="B45" s="49" t="s">
        <v>69</v>
      </c>
      <c r="C45" s="50"/>
      <c r="D45" t="s">
        <v>70</v>
      </c>
      <c r="E45" s="28">
        <v>0</v>
      </c>
      <c r="F45" s="28">
        <v>10000</v>
      </c>
      <c r="G45" s="29">
        <f t="shared" si="3"/>
        <v>10000</v>
      </c>
      <c r="H45" s="30">
        <v>1</v>
      </c>
    </row>
    <row r="46" spans="2:10" x14ac:dyDescent="0.2">
      <c r="B46" s="25" t="s">
        <v>71</v>
      </c>
      <c r="C46" s="26"/>
      <c r="D46" t="s">
        <v>72</v>
      </c>
      <c r="E46" s="28">
        <v>10000</v>
      </c>
      <c r="F46" s="28">
        <v>10000</v>
      </c>
      <c r="G46" s="29">
        <f t="shared" si="3"/>
        <v>0</v>
      </c>
      <c r="H46" s="30">
        <f t="shared" si="4"/>
        <v>0</v>
      </c>
    </row>
    <row r="47" spans="2:10" x14ac:dyDescent="0.2">
      <c r="B47" s="25" t="s">
        <v>73</v>
      </c>
      <c r="C47" s="26"/>
      <c r="D47" s="27" t="s">
        <v>74</v>
      </c>
      <c r="E47" s="28">
        <v>35000</v>
      </c>
      <c r="F47" s="28">
        <v>35000</v>
      </c>
      <c r="G47" s="29">
        <f t="shared" si="3"/>
        <v>0</v>
      </c>
      <c r="H47" s="30">
        <f t="shared" si="4"/>
        <v>0</v>
      </c>
    </row>
    <row r="48" spans="2:10" x14ac:dyDescent="0.2">
      <c r="B48" s="25" t="s">
        <v>75</v>
      </c>
      <c r="C48" s="26"/>
      <c r="D48" s="27" t="s">
        <v>76</v>
      </c>
      <c r="E48" s="28">
        <v>10000</v>
      </c>
      <c r="F48" s="28">
        <v>12000</v>
      </c>
      <c r="G48" s="29">
        <f t="shared" si="3"/>
        <v>2000</v>
      </c>
      <c r="H48" s="30">
        <f t="shared" si="4"/>
        <v>0.19999999999999996</v>
      </c>
    </row>
    <row r="49" spans="2:12" x14ac:dyDescent="0.2">
      <c r="B49" s="25" t="s">
        <v>77</v>
      </c>
      <c r="C49" s="26"/>
      <c r="D49" s="27" t="s">
        <v>78</v>
      </c>
      <c r="E49" s="28">
        <v>1400000</v>
      </c>
      <c r="F49" s="28">
        <v>1400000</v>
      </c>
      <c r="G49" s="29">
        <f t="shared" si="3"/>
        <v>0</v>
      </c>
      <c r="H49" s="30">
        <f t="shared" si="4"/>
        <v>0</v>
      </c>
    </row>
    <row r="50" spans="2:12" x14ac:dyDescent="0.2">
      <c r="B50" s="25" t="s">
        <v>79</v>
      </c>
      <c r="C50" s="26"/>
      <c r="D50" s="27" t="s">
        <v>80</v>
      </c>
      <c r="E50" s="28">
        <v>1816000</v>
      </c>
      <c r="F50" s="28">
        <v>1521500</v>
      </c>
      <c r="G50" s="29">
        <f t="shared" si="3"/>
        <v>-294500</v>
      </c>
      <c r="H50" s="30">
        <f t="shared" si="4"/>
        <v>-0.16216960352422904</v>
      </c>
    </row>
    <row r="51" spans="2:12" x14ac:dyDescent="0.2">
      <c r="B51" s="25" t="s">
        <v>81</v>
      </c>
      <c r="C51" s="26"/>
      <c r="D51" s="27" t="s">
        <v>82</v>
      </c>
      <c r="E51" s="28">
        <v>11000</v>
      </c>
      <c r="F51" s="28">
        <v>0</v>
      </c>
      <c r="G51" s="29">
        <f t="shared" si="3"/>
        <v>-11000</v>
      </c>
      <c r="H51" s="30">
        <f t="shared" si="4"/>
        <v>-1</v>
      </c>
    </row>
    <row r="52" spans="2:12" x14ac:dyDescent="0.2">
      <c r="B52" s="25" t="s">
        <v>83</v>
      </c>
      <c r="C52" s="26"/>
      <c r="D52" s="27" t="s">
        <v>84</v>
      </c>
      <c r="E52" s="28">
        <v>500000</v>
      </c>
      <c r="F52" s="28">
        <v>500000</v>
      </c>
      <c r="G52" s="29">
        <f t="shared" si="3"/>
        <v>0</v>
      </c>
      <c r="H52" s="30">
        <f t="shared" si="4"/>
        <v>0</v>
      </c>
    </row>
    <row r="53" spans="2:12" x14ac:dyDescent="0.2">
      <c r="B53" s="25" t="s">
        <v>85</v>
      </c>
      <c r="C53" s="26"/>
      <c r="D53" s="27" t="s">
        <v>86</v>
      </c>
      <c r="E53" s="28">
        <v>10000</v>
      </c>
      <c r="F53" s="28">
        <f>+E53</f>
        <v>10000</v>
      </c>
      <c r="G53" s="29">
        <f t="shared" si="3"/>
        <v>0</v>
      </c>
      <c r="H53" s="30">
        <f t="shared" si="4"/>
        <v>0</v>
      </c>
    </row>
    <row r="54" spans="2:12" x14ac:dyDescent="0.2">
      <c r="B54" s="25" t="s">
        <v>87</v>
      </c>
      <c r="C54" s="26"/>
      <c r="D54" s="27" t="s">
        <v>88</v>
      </c>
      <c r="E54" s="28">
        <v>5000</v>
      </c>
      <c r="F54" s="28">
        <f>+E54</f>
        <v>5000</v>
      </c>
      <c r="G54" s="29">
        <f t="shared" si="3"/>
        <v>0</v>
      </c>
      <c r="H54" s="30">
        <f t="shared" si="4"/>
        <v>0</v>
      </c>
    </row>
    <row r="55" spans="2:12" x14ac:dyDescent="0.2">
      <c r="B55" s="25" t="s">
        <v>89</v>
      </c>
      <c r="C55" s="26"/>
      <c r="D55" s="52" t="s">
        <v>90</v>
      </c>
      <c r="E55" s="28">
        <v>59000</v>
      </c>
      <c r="F55" s="28">
        <v>59000</v>
      </c>
      <c r="G55" s="29">
        <f t="shared" si="3"/>
        <v>0</v>
      </c>
      <c r="H55" s="30">
        <f t="shared" si="4"/>
        <v>0</v>
      </c>
    </row>
    <row r="56" spans="2:12" x14ac:dyDescent="0.2">
      <c r="B56" s="25">
        <v>3911000</v>
      </c>
      <c r="D56" s="53" t="s">
        <v>91</v>
      </c>
      <c r="E56" s="28">
        <v>162540</v>
      </c>
      <c r="F56" s="28">
        <f>+[8]REF!I46</f>
        <v>231816</v>
      </c>
      <c r="G56" s="29">
        <f t="shared" si="3"/>
        <v>69276</v>
      </c>
      <c r="H56" s="30">
        <f t="shared" si="4"/>
        <v>0.42620893318567732</v>
      </c>
      <c r="I56" s="54"/>
    </row>
    <row r="57" spans="2:12" x14ac:dyDescent="0.2">
      <c r="B57" s="25">
        <v>3921101</v>
      </c>
      <c r="D57" s="53" t="s">
        <v>92</v>
      </c>
      <c r="E57" s="28">
        <v>9700</v>
      </c>
      <c r="F57" s="28">
        <f>+[8]REF!I47</f>
        <v>18736</v>
      </c>
      <c r="G57" s="29">
        <f t="shared" si="3"/>
        <v>9036</v>
      </c>
      <c r="H57" s="30">
        <f t="shared" si="4"/>
        <v>0.93154639175257725</v>
      </c>
      <c r="I57" s="54"/>
    </row>
    <row r="58" spans="2:12" s="54" customFormat="1" x14ac:dyDescent="0.2">
      <c r="B58" s="25">
        <v>3930100</v>
      </c>
      <c r="D58" s="53" t="s">
        <v>93</v>
      </c>
      <c r="E58" s="28">
        <v>508274</v>
      </c>
      <c r="F58" s="28">
        <f>+[8]REF!I48</f>
        <v>679502</v>
      </c>
      <c r="G58" s="29">
        <f t="shared" si="3"/>
        <v>171228</v>
      </c>
      <c r="H58" s="30">
        <f t="shared" si="4"/>
        <v>0.33688128843891296</v>
      </c>
      <c r="J58" s="55"/>
      <c r="K58" s="55"/>
      <c r="L58" s="55"/>
    </row>
    <row r="59" spans="2:12" x14ac:dyDescent="0.2">
      <c r="B59" s="25" t="s">
        <v>94</v>
      </c>
      <c r="C59" s="26"/>
      <c r="D59" s="52" t="s">
        <v>95</v>
      </c>
      <c r="E59" s="28">
        <v>97000</v>
      </c>
      <c r="F59" s="28">
        <v>0</v>
      </c>
      <c r="G59" s="29">
        <f t="shared" si="3"/>
        <v>-97000</v>
      </c>
      <c r="H59" s="30">
        <f t="shared" si="4"/>
        <v>-1</v>
      </c>
      <c r="J59" s="56"/>
      <c r="K59" s="47"/>
      <c r="L59" s="53"/>
    </row>
    <row r="60" spans="2:12" x14ac:dyDescent="0.2">
      <c r="B60" s="25"/>
      <c r="C60" s="32"/>
      <c r="D60" s="45"/>
      <c r="E60" s="22"/>
      <c r="F60" s="22"/>
      <c r="G60" s="29"/>
      <c r="H60" s="24"/>
    </row>
    <row r="61" spans="2:12" x14ac:dyDescent="0.2">
      <c r="B61" s="57"/>
      <c r="C61" s="35"/>
      <c r="D61" s="36" t="s">
        <v>96</v>
      </c>
      <c r="E61" s="37">
        <f>SUM(E27:E60)</f>
        <v>29763300</v>
      </c>
      <c r="F61" s="37">
        <f>SUM(F27:F60)</f>
        <v>28463340</v>
      </c>
      <c r="G61" s="58">
        <f>+F61-E61</f>
        <v>-1299960</v>
      </c>
      <c r="H61" s="59">
        <f>+F61/E61-1</f>
        <v>-4.3676608440596287E-2</v>
      </c>
      <c r="J61" s="31"/>
    </row>
    <row r="62" spans="2:12" x14ac:dyDescent="0.2">
      <c r="B62" s="57"/>
      <c r="C62" s="35"/>
      <c r="D62" s="36"/>
      <c r="E62" s="40"/>
      <c r="F62" s="40"/>
      <c r="G62" s="38"/>
      <c r="H62" s="41"/>
    </row>
    <row r="63" spans="2:12" x14ac:dyDescent="0.2">
      <c r="B63" s="25" t="s">
        <v>97</v>
      </c>
      <c r="C63" s="26"/>
      <c r="D63" s="27" t="s">
        <v>98</v>
      </c>
      <c r="E63" s="28">
        <v>92124068.319999993</v>
      </c>
      <c r="F63" s="28">
        <v>93359211.609999999</v>
      </c>
      <c r="G63" s="29">
        <f t="shared" ref="G63:G93" si="5">+F63-E63</f>
        <v>1235143.2900000066</v>
      </c>
      <c r="H63" s="30">
        <f t="shared" ref="H63:H93" si="6">+F63/E63-1</f>
        <v>1.3407389757361221E-2</v>
      </c>
      <c r="J63" s="31"/>
    </row>
    <row r="64" spans="2:12" x14ac:dyDescent="0.2">
      <c r="B64" s="49" t="s">
        <v>99</v>
      </c>
      <c r="C64" s="26"/>
      <c r="D64" s="27" t="s">
        <v>100</v>
      </c>
      <c r="E64" s="28">
        <v>9400248.9100000001</v>
      </c>
      <c r="F64" s="28">
        <f>+[8]PTE!J7</f>
        <v>9528800</v>
      </c>
      <c r="G64" s="29">
        <f t="shared" si="5"/>
        <v>128551.08999999985</v>
      </c>
      <c r="H64" s="30">
        <f t="shared" si="6"/>
        <v>1.3675285753683264E-2</v>
      </c>
    </row>
    <row r="65" spans="2:13" x14ac:dyDescent="0.2">
      <c r="B65" s="49" t="s">
        <v>101</v>
      </c>
      <c r="C65" s="46" t="s">
        <v>102</v>
      </c>
      <c r="D65" s="46" t="s">
        <v>103</v>
      </c>
      <c r="E65" s="28">
        <v>0</v>
      </c>
      <c r="F65" s="28">
        <v>21248.1</v>
      </c>
      <c r="G65" s="29">
        <f t="shared" si="5"/>
        <v>21248.1</v>
      </c>
      <c r="H65" s="30">
        <v>1</v>
      </c>
      <c r="J65" s="31"/>
    </row>
    <row r="66" spans="2:13" x14ac:dyDescent="0.2">
      <c r="B66" s="25" t="s">
        <v>104</v>
      </c>
      <c r="C66" s="26"/>
      <c r="D66" s="27" t="s">
        <v>105</v>
      </c>
      <c r="E66" s="28">
        <v>555000</v>
      </c>
      <c r="F66" s="28">
        <v>465000</v>
      </c>
      <c r="G66" s="29">
        <f t="shared" si="5"/>
        <v>-90000</v>
      </c>
      <c r="H66" s="30">
        <f t="shared" si="6"/>
        <v>-0.16216216216216217</v>
      </c>
    </row>
    <row r="67" spans="2:13" x14ac:dyDescent="0.2">
      <c r="B67" s="49" t="s">
        <v>106</v>
      </c>
      <c r="C67" s="26"/>
      <c r="D67" s="27" t="s">
        <v>107</v>
      </c>
      <c r="E67" s="28">
        <v>22702419</v>
      </c>
      <c r="F67" s="28">
        <f>+[8]REF!F54</f>
        <v>22724062</v>
      </c>
      <c r="G67" s="29">
        <f t="shared" si="5"/>
        <v>21643</v>
      </c>
      <c r="H67" s="30">
        <f t="shared" si="6"/>
        <v>9.5333453232449017E-4</v>
      </c>
    </row>
    <row r="68" spans="2:13" x14ac:dyDescent="0.2">
      <c r="B68" s="49" t="s">
        <v>108</v>
      </c>
      <c r="C68" s="27"/>
      <c r="D68" s="27" t="s">
        <v>109</v>
      </c>
      <c r="E68" s="28">
        <v>74130389</v>
      </c>
      <c r="F68" s="28">
        <f>+'[8]C transf'!M6</f>
        <v>91291604</v>
      </c>
      <c r="G68" s="29">
        <f t="shared" si="5"/>
        <v>17161215</v>
      </c>
      <c r="H68" s="30">
        <f t="shared" si="6"/>
        <v>0.23150040397063076</v>
      </c>
    </row>
    <row r="69" spans="2:13" x14ac:dyDescent="0.2">
      <c r="B69" s="49" t="s">
        <v>110</v>
      </c>
      <c r="C69" s="27"/>
      <c r="D69" s="27" t="s">
        <v>111</v>
      </c>
      <c r="E69" s="28">
        <v>4596829</v>
      </c>
      <c r="F69" s="28">
        <f>+'[8]C transf'!M8</f>
        <v>5224633</v>
      </c>
      <c r="G69" s="29">
        <f t="shared" si="5"/>
        <v>627804</v>
      </c>
      <c r="H69" s="30">
        <f t="shared" si="6"/>
        <v>0.13657327692633325</v>
      </c>
    </row>
    <row r="70" spans="2:13" x14ac:dyDescent="0.2">
      <c r="B70" s="49" t="s">
        <v>112</v>
      </c>
      <c r="C70" s="27"/>
      <c r="D70" s="27" t="s">
        <v>113</v>
      </c>
      <c r="E70" s="28">
        <v>13229556</v>
      </c>
      <c r="F70" s="28">
        <f>+'[8]C transf'!M7</f>
        <v>16353264</v>
      </c>
      <c r="G70" s="29">
        <f t="shared" si="5"/>
        <v>3123708</v>
      </c>
      <c r="H70" s="30">
        <f t="shared" si="6"/>
        <v>0.2361158605776339</v>
      </c>
    </row>
    <row r="71" spans="2:13" x14ac:dyDescent="0.2">
      <c r="B71" s="49" t="s">
        <v>114</v>
      </c>
      <c r="C71" s="27"/>
      <c r="D71" s="27" t="s">
        <v>115</v>
      </c>
      <c r="E71" s="28">
        <v>0</v>
      </c>
      <c r="F71" s="28">
        <f>+[8]REF!C33</f>
        <v>16120390</v>
      </c>
      <c r="G71" s="29">
        <f t="shared" si="5"/>
        <v>16120390</v>
      </c>
      <c r="H71" s="30">
        <v>1</v>
      </c>
    </row>
    <row r="72" spans="2:13" x14ac:dyDescent="0.2">
      <c r="B72" s="49" t="s">
        <v>116</v>
      </c>
      <c r="C72" s="46" t="s">
        <v>23</v>
      </c>
      <c r="D72" s="27" t="s">
        <v>117</v>
      </c>
      <c r="E72" s="28">
        <v>8090500</v>
      </c>
      <c r="F72" s="28">
        <v>8090500</v>
      </c>
      <c r="G72" s="29">
        <f t="shared" si="5"/>
        <v>0</v>
      </c>
      <c r="H72" s="30">
        <f t="shared" si="6"/>
        <v>0</v>
      </c>
      <c r="I72" s="60"/>
      <c r="J72" s="60"/>
      <c r="K72" s="60"/>
      <c r="L72" s="60"/>
      <c r="M72" s="60"/>
    </row>
    <row r="73" spans="2:13" x14ac:dyDescent="0.2">
      <c r="B73" s="49" t="s">
        <v>118</v>
      </c>
      <c r="C73" s="47"/>
      <c r="D73" s="27" t="s">
        <v>119</v>
      </c>
      <c r="E73" s="28">
        <v>10305970.09</v>
      </c>
      <c r="F73" s="28">
        <v>9812214.5800000001</v>
      </c>
      <c r="G73" s="29">
        <f t="shared" si="5"/>
        <v>-493755.50999999978</v>
      </c>
      <c r="H73" s="30">
        <f t="shared" si="6"/>
        <v>-4.7909658740335037E-2</v>
      </c>
    </row>
    <row r="74" spans="2:13" x14ac:dyDescent="0.2">
      <c r="B74" s="49" t="s">
        <v>120</v>
      </c>
      <c r="C74" s="46" t="s">
        <v>102</v>
      </c>
      <c r="D74" s="27" t="s">
        <v>121</v>
      </c>
      <c r="E74" s="28">
        <v>0</v>
      </c>
      <c r="F74" s="28">
        <v>10000000</v>
      </c>
      <c r="G74" s="29">
        <f t="shared" si="5"/>
        <v>10000000</v>
      </c>
      <c r="H74" s="30">
        <v>1</v>
      </c>
    </row>
    <row r="75" spans="2:13" x14ac:dyDescent="0.2">
      <c r="B75" s="49" t="s">
        <v>122</v>
      </c>
      <c r="C75" s="46" t="s">
        <v>102</v>
      </c>
      <c r="D75" s="27" t="s">
        <v>123</v>
      </c>
      <c r="E75" s="28">
        <v>100000</v>
      </c>
      <c r="F75" s="28">
        <v>0</v>
      </c>
      <c r="G75" s="29">
        <f t="shared" si="5"/>
        <v>-100000</v>
      </c>
      <c r="H75" s="30">
        <f t="shared" si="6"/>
        <v>-1</v>
      </c>
    </row>
    <row r="76" spans="2:13" x14ac:dyDescent="0.2">
      <c r="B76" s="49" t="s">
        <v>124</v>
      </c>
      <c r="C76" s="46" t="s">
        <v>23</v>
      </c>
      <c r="D76" s="27" t="s">
        <v>125</v>
      </c>
      <c r="E76" s="28">
        <v>38813627</v>
      </c>
      <c r="F76" s="28">
        <v>49365100</v>
      </c>
      <c r="G76" s="29">
        <f t="shared" si="5"/>
        <v>10551473</v>
      </c>
      <c r="H76" s="30">
        <f t="shared" si="6"/>
        <v>0.27184970371359518</v>
      </c>
      <c r="I76" s="31"/>
    </row>
    <row r="77" spans="2:13" x14ac:dyDescent="0.2">
      <c r="B77" s="49" t="s">
        <v>126</v>
      </c>
      <c r="C77" s="46" t="s">
        <v>23</v>
      </c>
      <c r="D77" s="61" t="s">
        <v>127</v>
      </c>
      <c r="E77" s="28">
        <v>500000</v>
      </c>
      <c r="F77" s="28">
        <v>500000</v>
      </c>
      <c r="G77" s="29">
        <f t="shared" si="5"/>
        <v>0</v>
      </c>
      <c r="H77" s="30">
        <f t="shared" si="6"/>
        <v>0</v>
      </c>
      <c r="I77" s="31"/>
    </row>
    <row r="78" spans="2:13" x14ac:dyDescent="0.2">
      <c r="B78" s="49" t="s">
        <v>128</v>
      </c>
      <c r="C78" s="46" t="s">
        <v>23</v>
      </c>
      <c r="D78" s="62" t="s">
        <v>129</v>
      </c>
      <c r="E78" s="28">
        <v>0</v>
      </c>
      <c r="F78" s="28">
        <v>148000</v>
      </c>
      <c r="G78" s="29">
        <f t="shared" si="5"/>
        <v>148000</v>
      </c>
      <c r="H78" s="30">
        <v>1</v>
      </c>
      <c r="I78" s="31"/>
    </row>
    <row r="79" spans="2:13" x14ac:dyDescent="0.2">
      <c r="B79" s="49" t="s">
        <v>130</v>
      </c>
      <c r="C79" s="46" t="s">
        <v>23</v>
      </c>
      <c r="D79" s="46" t="s">
        <v>131</v>
      </c>
      <c r="E79" s="28">
        <v>0</v>
      </c>
      <c r="F79" s="28">
        <v>4933.6000000000004</v>
      </c>
      <c r="G79" s="29">
        <f t="shared" si="5"/>
        <v>4933.6000000000004</v>
      </c>
      <c r="H79" s="30">
        <v>1</v>
      </c>
      <c r="I79" s="31"/>
    </row>
    <row r="80" spans="2:13" x14ac:dyDescent="0.2">
      <c r="B80" s="49" t="s">
        <v>132</v>
      </c>
      <c r="C80" s="46" t="s">
        <v>23</v>
      </c>
      <c r="D80" s="61" t="s">
        <v>133</v>
      </c>
      <c r="E80" s="28">
        <v>5755.36</v>
      </c>
      <c r="F80" s="28">
        <v>0</v>
      </c>
      <c r="G80" s="29">
        <f t="shared" si="5"/>
        <v>-5755.36</v>
      </c>
      <c r="H80" s="30">
        <f t="shared" si="6"/>
        <v>-1</v>
      </c>
      <c r="I80" s="31"/>
    </row>
    <row r="81" spans="2:10" x14ac:dyDescent="0.2">
      <c r="B81" s="49" t="s">
        <v>134</v>
      </c>
      <c r="C81" s="26" t="s">
        <v>102</v>
      </c>
      <c r="D81" s="46" t="s">
        <v>135</v>
      </c>
      <c r="E81" s="28">
        <v>1726671.24</v>
      </c>
      <c r="F81" s="63">
        <v>0</v>
      </c>
      <c r="G81" s="29">
        <f t="shared" si="5"/>
        <v>-1726671.24</v>
      </c>
      <c r="H81" s="30">
        <f t="shared" si="6"/>
        <v>-1</v>
      </c>
    </row>
    <row r="82" spans="2:10" x14ac:dyDescent="0.2">
      <c r="B82" s="49" t="s">
        <v>136</v>
      </c>
      <c r="C82" s="46" t="s">
        <v>23</v>
      </c>
      <c r="D82" s="27" t="s">
        <v>137</v>
      </c>
      <c r="E82" s="28">
        <v>0</v>
      </c>
      <c r="F82" s="28">
        <v>2067614.9</v>
      </c>
      <c r="G82" s="29">
        <f t="shared" si="5"/>
        <v>2067614.9</v>
      </c>
      <c r="H82" s="30">
        <v>1</v>
      </c>
      <c r="I82" s="31"/>
    </row>
    <row r="83" spans="2:10" x14ac:dyDescent="0.2">
      <c r="B83" s="25" t="s">
        <v>138</v>
      </c>
      <c r="C83" s="47" t="s">
        <v>102</v>
      </c>
      <c r="D83" s="33" t="s">
        <v>139</v>
      </c>
      <c r="E83" s="28">
        <v>55387.69</v>
      </c>
      <c r="F83" s="28">
        <v>26278</v>
      </c>
      <c r="G83" s="29">
        <f t="shared" si="5"/>
        <v>-29109.690000000002</v>
      </c>
      <c r="H83" s="30">
        <f t="shared" si="6"/>
        <v>-0.52556244898460291</v>
      </c>
      <c r="J83" s="31"/>
    </row>
    <row r="84" spans="2:10" x14ac:dyDescent="0.2">
      <c r="B84" s="49" t="s">
        <v>140</v>
      </c>
      <c r="C84" s="47"/>
      <c r="D84" s="64" t="s">
        <v>141</v>
      </c>
      <c r="E84" s="28">
        <v>210000</v>
      </c>
      <c r="F84" s="28">
        <v>210000</v>
      </c>
      <c r="G84" s="29">
        <f t="shared" si="5"/>
        <v>0</v>
      </c>
      <c r="H84" s="30">
        <f t="shared" si="6"/>
        <v>0</v>
      </c>
      <c r="J84" s="31"/>
    </row>
    <row r="85" spans="2:10" x14ac:dyDescent="0.2">
      <c r="B85" s="25" t="s">
        <v>142</v>
      </c>
      <c r="C85" s="26" t="s">
        <v>102</v>
      </c>
      <c r="D85" s="27" t="s">
        <v>143</v>
      </c>
      <c r="E85" s="28">
        <v>53227</v>
      </c>
      <c r="F85" s="28">
        <v>52201</v>
      </c>
      <c r="G85" s="29">
        <f t="shared" si="5"/>
        <v>-1026</v>
      </c>
      <c r="H85" s="30">
        <f t="shared" si="6"/>
        <v>-1.927593138820527E-2</v>
      </c>
    </row>
    <row r="86" spans="2:10" x14ac:dyDescent="0.2">
      <c r="B86" s="25" t="s">
        <v>144</v>
      </c>
      <c r="C86" s="26" t="s">
        <v>102</v>
      </c>
      <c r="D86" s="27" t="s">
        <v>145</v>
      </c>
      <c r="E86" s="28">
        <v>167645</v>
      </c>
      <c r="F86" s="28">
        <v>171433</v>
      </c>
      <c r="G86" s="29">
        <f t="shared" si="5"/>
        <v>3788</v>
      </c>
      <c r="H86" s="30">
        <f t="shared" si="6"/>
        <v>2.2595365206239393E-2</v>
      </c>
    </row>
    <row r="87" spans="2:10" x14ac:dyDescent="0.2">
      <c r="B87" s="25" t="s">
        <v>146</v>
      </c>
      <c r="C87" s="26" t="s">
        <v>102</v>
      </c>
      <c r="D87" s="27" t="s">
        <v>147</v>
      </c>
      <c r="E87" s="28">
        <v>36013</v>
      </c>
      <c r="F87" s="28">
        <v>36757</v>
      </c>
      <c r="G87" s="29">
        <f t="shared" si="5"/>
        <v>744</v>
      </c>
      <c r="H87" s="30">
        <f t="shared" si="6"/>
        <v>2.0659206397689811E-2</v>
      </c>
    </row>
    <row r="88" spans="2:10" x14ac:dyDescent="0.2">
      <c r="B88" s="25" t="s">
        <v>148</v>
      </c>
      <c r="C88" s="26" t="s">
        <v>102</v>
      </c>
      <c r="D88" s="27" t="s">
        <v>149</v>
      </c>
      <c r="E88" s="28">
        <v>79518</v>
      </c>
      <c r="F88" s="28">
        <v>81275</v>
      </c>
      <c r="G88" s="29">
        <f t="shared" si="5"/>
        <v>1757</v>
      </c>
      <c r="H88" s="30">
        <f t="shared" si="6"/>
        <v>2.2095626147538905E-2</v>
      </c>
    </row>
    <row r="89" spans="2:10" x14ac:dyDescent="0.2">
      <c r="B89" s="25" t="s">
        <v>150</v>
      </c>
      <c r="C89" s="27" t="s">
        <v>102</v>
      </c>
      <c r="D89" s="27" t="s">
        <v>151</v>
      </c>
      <c r="E89" s="28">
        <v>21221.360000000001</v>
      </c>
      <c r="F89" s="28">
        <v>0</v>
      </c>
      <c r="G89" s="29">
        <f t="shared" si="5"/>
        <v>-21221.360000000001</v>
      </c>
      <c r="H89" s="30">
        <f t="shared" si="6"/>
        <v>-1</v>
      </c>
      <c r="J89" s="31"/>
    </row>
    <row r="90" spans="2:10" x14ac:dyDescent="0.2">
      <c r="B90" s="25" t="s">
        <v>152</v>
      </c>
      <c r="C90" s="47" t="s">
        <v>102</v>
      </c>
      <c r="D90" t="s">
        <v>153</v>
      </c>
      <c r="E90" s="28">
        <v>244324</v>
      </c>
      <c r="F90" s="28">
        <v>1038857.58</v>
      </c>
      <c r="G90" s="29">
        <f t="shared" si="5"/>
        <v>794533.58</v>
      </c>
      <c r="H90" s="30">
        <f t="shared" si="6"/>
        <v>3.2519669782747496</v>
      </c>
    </row>
    <row r="91" spans="2:10" x14ac:dyDescent="0.2">
      <c r="B91" s="25" t="s">
        <v>154</v>
      </c>
      <c r="C91" s="47" t="s">
        <v>102</v>
      </c>
      <c r="D91" t="s">
        <v>155</v>
      </c>
      <c r="E91" s="28">
        <v>12840</v>
      </c>
      <c r="F91" s="28">
        <v>53865</v>
      </c>
      <c r="G91" s="29">
        <f t="shared" si="5"/>
        <v>41025</v>
      </c>
      <c r="H91" s="30">
        <f t="shared" si="6"/>
        <v>3.1950934579439254</v>
      </c>
    </row>
    <row r="92" spans="2:10" x14ac:dyDescent="0.2">
      <c r="B92" s="25" t="s">
        <v>156</v>
      </c>
      <c r="C92" s="47" t="s">
        <v>102</v>
      </c>
      <c r="D92" t="s">
        <v>157</v>
      </c>
      <c r="E92" s="28">
        <v>131775</v>
      </c>
      <c r="F92" s="28">
        <v>8000</v>
      </c>
      <c r="G92" s="29">
        <f t="shared" si="5"/>
        <v>-123775</v>
      </c>
      <c r="H92" s="30">
        <f t="shared" si="6"/>
        <v>-0.93929045721874405</v>
      </c>
    </row>
    <row r="93" spans="2:10" x14ac:dyDescent="0.2">
      <c r="B93" s="25" t="s">
        <v>158</v>
      </c>
      <c r="C93" s="47" t="s">
        <v>102</v>
      </c>
      <c r="D93" t="s">
        <v>159</v>
      </c>
      <c r="E93" s="28">
        <v>10373.030000000001</v>
      </c>
      <c r="F93" s="28">
        <v>0</v>
      </c>
      <c r="G93" s="29">
        <f t="shared" si="5"/>
        <v>-10373.030000000001</v>
      </c>
      <c r="H93" s="30">
        <f t="shared" si="6"/>
        <v>-1</v>
      </c>
    </row>
    <row r="94" spans="2:10" x14ac:dyDescent="0.2">
      <c r="B94" s="65"/>
      <c r="C94" s="47"/>
      <c r="D94" s="66"/>
      <c r="E94" s="22"/>
      <c r="F94" s="22"/>
      <c r="G94" s="29"/>
      <c r="H94" s="30"/>
      <c r="I94" s="31"/>
      <c r="J94" s="31"/>
    </row>
    <row r="95" spans="2:10" x14ac:dyDescent="0.2">
      <c r="B95" s="57"/>
      <c r="C95" s="35"/>
      <c r="D95" s="36" t="s">
        <v>160</v>
      </c>
      <c r="E95" s="37">
        <f>SUM(E63:E93)</f>
        <v>277303358</v>
      </c>
      <c r="F95" s="37">
        <f>SUM(F63:F94)</f>
        <v>336755242.36999995</v>
      </c>
      <c r="G95" s="58">
        <f>+F95-E95</f>
        <v>59451884.369999945</v>
      </c>
      <c r="H95" s="39">
        <f>+F95/E95-1</f>
        <v>0.21439294784883178</v>
      </c>
      <c r="I95" s="42"/>
      <c r="J95" s="31"/>
    </row>
    <row r="96" spans="2:10" x14ac:dyDescent="0.2">
      <c r="B96" s="57"/>
      <c r="G96" s="38"/>
      <c r="H96" s="41"/>
      <c r="I96" s="42"/>
    </row>
    <row r="97" spans="2:10" x14ac:dyDescent="0.2">
      <c r="B97" s="25">
        <v>5210000</v>
      </c>
      <c r="C97" s="26"/>
      <c r="D97" s="27" t="s">
        <v>161</v>
      </c>
      <c r="E97" s="28">
        <v>40000</v>
      </c>
      <c r="F97" s="28">
        <v>50000</v>
      </c>
      <c r="G97" s="29">
        <f t="shared" ref="G97:G110" si="7">+F97-E97</f>
        <v>10000</v>
      </c>
      <c r="H97" s="30">
        <f t="shared" ref="H97:H110" si="8">+F97/E97-1</f>
        <v>0.25</v>
      </c>
      <c r="J97" s="31"/>
    </row>
    <row r="98" spans="2:10" x14ac:dyDescent="0.2">
      <c r="B98" s="25" t="s">
        <v>162</v>
      </c>
      <c r="C98" s="26"/>
      <c r="D98" s="27" t="s">
        <v>163</v>
      </c>
      <c r="E98" s="28">
        <v>543840</v>
      </c>
      <c r="F98" s="28">
        <v>0</v>
      </c>
      <c r="G98" s="29">
        <f t="shared" si="7"/>
        <v>-543840</v>
      </c>
      <c r="H98" s="30">
        <f t="shared" si="8"/>
        <v>-1</v>
      </c>
      <c r="J98" s="67"/>
    </row>
    <row r="99" spans="2:10" x14ac:dyDescent="0.2">
      <c r="B99" s="25" t="s">
        <v>164</v>
      </c>
      <c r="C99" s="26"/>
      <c r="D99" s="27" t="s">
        <v>165</v>
      </c>
      <c r="E99" s="28">
        <v>94500</v>
      </c>
      <c r="F99" s="28">
        <v>0</v>
      </c>
      <c r="G99" s="29">
        <f t="shared" si="7"/>
        <v>-94500</v>
      </c>
      <c r="H99" s="30">
        <f t="shared" si="8"/>
        <v>-1</v>
      </c>
      <c r="J99" s="68"/>
    </row>
    <row r="100" spans="2:10" x14ac:dyDescent="0.2">
      <c r="B100" s="25" t="s">
        <v>166</v>
      </c>
      <c r="C100" s="26"/>
      <c r="D100" s="27" t="s">
        <v>167</v>
      </c>
      <c r="E100" s="28">
        <v>113800</v>
      </c>
      <c r="F100" s="28">
        <v>112700</v>
      </c>
      <c r="G100" s="29">
        <f t="shared" si="7"/>
        <v>-1100</v>
      </c>
      <c r="H100" s="30">
        <f t="shared" si="8"/>
        <v>-9.666080843585223E-3</v>
      </c>
    </row>
    <row r="101" spans="2:10" x14ac:dyDescent="0.2">
      <c r="B101" s="25">
        <v>5410200</v>
      </c>
      <c r="C101" s="26"/>
      <c r="D101" s="46" t="s">
        <v>168</v>
      </c>
      <c r="E101" s="28">
        <v>0</v>
      </c>
      <c r="F101" s="28">
        <v>2090000</v>
      </c>
      <c r="G101" s="29">
        <f t="shared" si="7"/>
        <v>2090000</v>
      </c>
      <c r="H101" s="30">
        <v>1</v>
      </c>
      <c r="J101" s="31"/>
    </row>
    <row r="102" spans="2:10" x14ac:dyDescent="0.2">
      <c r="B102" s="25">
        <v>5410300</v>
      </c>
      <c r="C102" s="44"/>
      <c r="D102" s="27" t="s">
        <v>169</v>
      </c>
      <c r="E102" s="28">
        <v>210400</v>
      </c>
      <c r="F102" s="28">
        <f>+E102</f>
        <v>210400</v>
      </c>
      <c r="G102" s="29">
        <f t="shared" si="7"/>
        <v>0</v>
      </c>
      <c r="H102" s="30">
        <f t="shared" si="8"/>
        <v>0</v>
      </c>
      <c r="I102" s="31"/>
    </row>
    <row r="103" spans="2:10" x14ac:dyDescent="0.2">
      <c r="B103" s="25">
        <v>5410400</v>
      </c>
      <c r="C103" s="26"/>
      <c r="D103" s="27" t="s">
        <v>170</v>
      </c>
      <c r="E103" s="28">
        <v>1600</v>
      </c>
      <c r="F103" s="28">
        <v>5600</v>
      </c>
      <c r="G103" s="29">
        <f t="shared" si="7"/>
        <v>4000</v>
      </c>
      <c r="H103" s="30">
        <f t="shared" si="8"/>
        <v>2.5</v>
      </c>
      <c r="J103" s="31"/>
    </row>
    <row r="104" spans="2:10" x14ac:dyDescent="0.2">
      <c r="B104" s="25" t="s">
        <v>171</v>
      </c>
      <c r="C104" s="69"/>
      <c r="D104" s="46" t="s">
        <v>172</v>
      </c>
      <c r="E104" s="28">
        <v>55000</v>
      </c>
      <c r="F104" s="28">
        <v>55000</v>
      </c>
      <c r="G104" s="29">
        <f t="shared" si="7"/>
        <v>0</v>
      </c>
      <c r="H104" s="30">
        <f t="shared" si="8"/>
        <v>0</v>
      </c>
    </row>
    <row r="105" spans="2:10" x14ac:dyDescent="0.2">
      <c r="B105" s="25" t="s">
        <v>173</v>
      </c>
      <c r="C105" s="69"/>
      <c r="D105" s="46" t="s">
        <v>174</v>
      </c>
      <c r="E105" s="28">
        <v>29610</v>
      </c>
      <c r="F105" s="28">
        <v>29610</v>
      </c>
      <c r="G105" s="29">
        <f t="shared" si="7"/>
        <v>0</v>
      </c>
      <c r="H105" s="30">
        <f t="shared" si="8"/>
        <v>0</v>
      </c>
    </row>
    <row r="106" spans="2:10" x14ac:dyDescent="0.2">
      <c r="B106" s="25" t="s">
        <v>175</v>
      </c>
      <c r="C106" s="69"/>
      <c r="D106" s="46" t="s">
        <v>176</v>
      </c>
      <c r="E106" s="28">
        <v>0</v>
      </c>
      <c r="F106" s="28">
        <v>25000</v>
      </c>
      <c r="G106" s="29">
        <f t="shared" si="7"/>
        <v>25000</v>
      </c>
      <c r="H106" s="30">
        <v>1</v>
      </c>
    </row>
    <row r="107" spans="2:10" x14ac:dyDescent="0.2">
      <c r="B107" s="25">
        <v>5420000</v>
      </c>
      <c r="C107" s="26"/>
      <c r="D107" s="27" t="s">
        <v>177</v>
      </c>
      <c r="E107" s="28">
        <v>39600</v>
      </c>
      <c r="F107" s="28">
        <v>40000</v>
      </c>
      <c r="G107" s="29">
        <f t="shared" si="7"/>
        <v>400</v>
      </c>
      <c r="H107" s="30">
        <f t="shared" si="8"/>
        <v>1.0101010101010166E-2</v>
      </c>
      <c r="J107" s="43"/>
    </row>
    <row r="108" spans="2:10" x14ac:dyDescent="0.2">
      <c r="B108" s="25">
        <v>5500001</v>
      </c>
      <c r="C108" s="26"/>
      <c r="D108" s="33" t="s">
        <v>178</v>
      </c>
      <c r="E108" s="28">
        <v>10000</v>
      </c>
      <c r="F108" s="28">
        <f>+E108</f>
        <v>10000</v>
      </c>
      <c r="G108" s="29">
        <f t="shared" si="7"/>
        <v>0</v>
      </c>
      <c r="H108" s="30">
        <f t="shared" si="8"/>
        <v>0</v>
      </c>
      <c r="J108" s="43"/>
    </row>
    <row r="109" spans="2:10" x14ac:dyDescent="0.2">
      <c r="B109" s="25">
        <v>5500100</v>
      </c>
      <c r="C109" s="26"/>
      <c r="D109" s="70" t="s">
        <v>179</v>
      </c>
      <c r="E109" s="28">
        <v>31600</v>
      </c>
      <c r="F109" s="28">
        <v>0</v>
      </c>
      <c r="G109" s="29">
        <f t="shared" si="7"/>
        <v>-31600</v>
      </c>
      <c r="H109" s="30">
        <f t="shared" si="8"/>
        <v>-1</v>
      </c>
    </row>
    <row r="110" spans="2:10" x14ac:dyDescent="0.2">
      <c r="B110" s="25" t="s">
        <v>180</v>
      </c>
      <c r="C110" s="26"/>
      <c r="D110" s="71" t="s">
        <v>181</v>
      </c>
      <c r="E110" s="28">
        <v>616350</v>
      </c>
      <c r="F110" s="28">
        <v>0</v>
      </c>
      <c r="G110" s="29">
        <f t="shared" si="7"/>
        <v>-616350</v>
      </c>
      <c r="H110" s="30">
        <f t="shared" si="8"/>
        <v>-1</v>
      </c>
    </row>
    <row r="111" spans="2:10" x14ac:dyDescent="0.2">
      <c r="B111" s="25"/>
      <c r="C111" s="26"/>
      <c r="D111" s="45"/>
      <c r="E111" s="26"/>
      <c r="F111" s="72"/>
      <c r="G111" s="29"/>
      <c r="H111" s="24"/>
      <c r="J111" s="43"/>
    </row>
    <row r="112" spans="2:10" x14ac:dyDescent="0.2">
      <c r="B112" s="25"/>
      <c r="C112" s="35"/>
      <c r="D112" s="36" t="s">
        <v>182</v>
      </c>
      <c r="E112" s="37">
        <f>SUM(E97:E111)</f>
        <v>1786300</v>
      </c>
      <c r="F112" s="37">
        <f>SUM(F97:F111)</f>
        <v>2628310</v>
      </c>
      <c r="G112" s="38">
        <f>+F112-E112</f>
        <v>842010</v>
      </c>
      <c r="H112" s="39">
        <f>+F112/E112-1</f>
        <v>0.4713709903151766</v>
      </c>
      <c r="J112" s="31"/>
    </row>
    <row r="113" spans="2:11" x14ac:dyDescent="0.2">
      <c r="B113" s="57"/>
      <c r="C113" s="35"/>
      <c r="D113" s="36"/>
      <c r="E113" s="73"/>
      <c r="F113" s="73"/>
      <c r="G113" s="38"/>
      <c r="H113" s="59"/>
    </row>
    <row r="114" spans="2:11" hidden="1" x14ac:dyDescent="0.2">
      <c r="B114" s="49" t="s">
        <v>183</v>
      </c>
      <c r="C114" s="26" t="s">
        <v>102</v>
      </c>
      <c r="D114" s="27" t="s">
        <v>184</v>
      </c>
      <c r="E114" s="28">
        <v>0</v>
      </c>
      <c r="F114" s="28">
        <v>0</v>
      </c>
      <c r="G114" s="29">
        <f t="shared" ref="G114:G141" si="9">+F114-E114</f>
        <v>0</v>
      </c>
      <c r="H114" s="30" t="e">
        <f>+F114/E114-1</f>
        <v>#DIV/0!</v>
      </c>
    </row>
    <row r="115" spans="2:11" hidden="1" x14ac:dyDescent="0.2">
      <c r="B115" s="74" t="s">
        <v>185</v>
      </c>
      <c r="C115" s="26" t="s">
        <v>102</v>
      </c>
      <c r="D115" s="75" t="s">
        <v>186</v>
      </c>
      <c r="E115" s="28">
        <v>0</v>
      </c>
      <c r="F115" s="28">
        <v>0</v>
      </c>
      <c r="G115" s="29">
        <f t="shared" si="9"/>
        <v>0</v>
      </c>
      <c r="H115" s="30" t="e">
        <f>+F115/E115-1</f>
        <v>#DIV/0!</v>
      </c>
    </row>
    <row r="116" spans="2:11" x14ac:dyDescent="0.2">
      <c r="B116" s="49" t="s">
        <v>187</v>
      </c>
      <c r="C116" s="47"/>
      <c r="D116" s="27" t="s">
        <v>119</v>
      </c>
      <c r="E116" s="28">
        <v>37220891.909999996</v>
      </c>
      <c r="F116" s="28">
        <v>37872594.420000002</v>
      </c>
      <c r="G116" s="29">
        <f t="shared" si="9"/>
        <v>651702.51000000536</v>
      </c>
      <c r="H116" s="30">
        <f t="shared" ref="H116:H139" si="10">+F116/E116-1</f>
        <v>1.7509051410584675E-2</v>
      </c>
      <c r="J116" s="76"/>
      <c r="K116" s="76"/>
    </row>
    <row r="117" spans="2:11" x14ac:dyDescent="0.2">
      <c r="B117" s="49" t="s">
        <v>188</v>
      </c>
      <c r="C117" s="46" t="s">
        <v>102</v>
      </c>
      <c r="D117" s="27" t="s">
        <v>189</v>
      </c>
      <c r="E117" s="28">
        <v>10694771</v>
      </c>
      <c r="F117" s="28">
        <v>12500000</v>
      </c>
      <c r="G117" s="29">
        <f t="shared" si="9"/>
        <v>1805229</v>
      </c>
      <c r="H117" s="30">
        <f t="shared" si="10"/>
        <v>0.16879547958530394</v>
      </c>
      <c r="I117" s="28"/>
    </row>
    <row r="118" spans="2:11" x14ac:dyDescent="0.2">
      <c r="B118" s="49" t="s">
        <v>190</v>
      </c>
      <c r="C118" s="46" t="s">
        <v>102</v>
      </c>
      <c r="D118" s="61" t="s">
        <v>191</v>
      </c>
      <c r="E118" s="28">
        <v>0</v>
      </c>
      <c r="F118" s="28">
        <v>1650000</v>
      </c>
      <c r="G118" s="29">
        <f t="shared" si="9"/>
        <v>1650000</v>
      </c>
      <c r="H118" s="30">
        <v>1</v>
      </c>
      <c r="I118" s="28"/>
    </row>
    <row r="119" spans="2:11" x14ac:dyDescent="0.2">
      <c r="B119" s="49" t="s">
        <v>192</v>
      </c>
      <c r="C119" s="46"/>
      <c r="D119" s="62" t="s">
        <v>193</v>
      </c>
      <c r="E119" s="28">
        <v>0</v>
      </c>
      <c r="F119" s="28">
        <v>10000000</v>
      </c>
      <c r="G119" s="29">
        <f t="shared" si="9"/>
        <v>10000000</v>
      </c>
      <c r="H119" s="30">
        <v>1</v>
      </c>
      <c r="I119" s="28"/>
    </row>
    <row r="120" spans="2:11" x14ac:dyDescent="0.2">
      <c r="B120" s="49" t="s">
        <v>194</v>
      </c>
      <c r="C120" s="26" t="s">
        <v>102</v>
      </c>
      <c r="D120" s="27" t="s">
        <v>195</v>
      </c>
      <c r="E120" s="28">
        <v>2122649.52</v>
      </c>
      <c r="F120" s="28">
        <v>3080311.54</v>
      </c>
      <c r="G120" s="29">
        <f t="shared" si="9"/>
        <v>957662.02</v>
      </c>
      <c r="H120" s="30">
        <f t="shared" si="10"/>
        <v>0.45116351568015811</v>
      </c>
    </row>
    <row r="121" spans="2:11" x14ac:dyDescent="0.2">
      <c r="B121" s="49" t="s">
        <v>196</v>
      </c>
      <c r="C121" s="26" t="s">
        <v>102</v>
      </c>
      <c r="D121" s="27" t="s">
        <v>197</v>
      </c>
      <c r="E121" s="28">
        <v>753141.72</v>
      </c>
      <c r="F121" s="28">
        <v>69529.87</v>
      </c>
      <c r="G121" s="29">
        <f t="shared" si="9"/>
        <v>-683611.85</v>
      </c>
      <c r="H121" s="30">
        <f t="shared" si="10"/>
        <v>-0.90768023048836011</v>
      </c>
    </row>
    <row r="122" spans="2:11" x14ac:dyDescent="0.2">
      <c r="B122" s="49" t="s">
        <v>198</v>
      </c>
      <c r="C122" s="27" t="s">
        <v>102</v>
      </c>
      <c r="D122" s="27" t="s">
        <v>199</v>
      </c>
      <c r="E122" s="28">
        <v>56898.76</v>
      </c>
      <c r="F122" s="28">
        <f>95598.88</f>
        <v>95598.88</v>
      </c>
      <c r="G122" s="29">
        <f t="shared" si="9"/>
        <v>38700.120000000003</v>
      </c>
      <c r="H122" s="30">
        <f t="shared" si="10"/>
        <v>0.68015752891627157</v>
      </c>
      <c r="I122" s="68"/>
      <c r="J122" s="31"/>
    </row>
    <row r="123" spans="2:11" x14ac:dyDescent="0.2">
      <c r="B123" s="49" t="s">
        <v>200</v>
      </c>
      <c r="C123" s="27" t="s">
        <v>102</v>
      </c>
      <c r="D123" s="27" t="s">
        <v>201</v>
      </c>
      <c r="E123" s="28">
        <v>332630.81</v>
      </c>
      <c r="F123" s="28">
        <v>106880.7</v>
      </c>
      <c r="G123" s="29">
        <f t="shared" si="9"/>
        <v>-225750.11</v>
      </c>
      <c r="H123" s="30">
        <f t="shared" si="10"/>
        <v>-0.67868069707673806</v>
      </c>
      <c r="J123" s="31"/>
    </row>
    <row r="124" spans="2:11" x14ac:dyDescent="0.2">
      <c r="B124" s="49" t="s">
        <v>202</v>
      </c>
      <c r="C124" s="61" t="s">
        <v>102</v>
      </c>
      <c r="D124" s="27" t="s">
        <v>203</v>
      </c>
      <c r="E124" s="28">
        <v>516726.19</v>
      </c>
      <c r="F124" s="28">
        <v>64930.62</v>
      </c>
      <c r="G124" s="29">
        <f t="shared" si="9"/>
        <v>-451795.57</v>
      </c>
      <c r="H124" s="30">
        <f t="shared" si="10"/>
        <v>-0.87434230883478148</v>
      </c>
      <c r="J124" s="31"/>
    </row>
    <row r="125" spans="2:11" hidden="1" x14ac:dyDescent="0.2">
      <c r="B125" s="49" t="s">
        <v>204</v>
      </c>
      <c r="C125" s="26" t="s">
        <v>102</v>
      </c>
      <c r="D125" s="27" t="s">
        <v>205</v>
      </c>
      <c r="E125" s="28">
        <v>0</v>
      </c>
      <c r="F125" s="28">
        <v>0</v>
      </c>
      <c r="G125" s="29">
        <f t="shared" si="9"/>
        <v>0</v>
      </c>
      <c r="H125" s="30" t="e">
        <f t="shared" si="10"/>
        <v>#DIV/0!</v>
      </c>
      <c r="J125" s="31"/>
    </row>
    <row r="126" spans="2:11" x14ac:dyDescent="0.2">
      <c r="B126" s="49" t="s">
        <v>206</v>
      </c>
      <c r="C126" s="26" t="s">
        <v>102</v>
      </c>
      <c r="D126" s="27" t="s">
        <v>207</v>
      </c>
      <c r="E126" s="28">
        <v>721220.34</v>
      </c>
      <c r="F126" s="28">
        <v>0</v>
      </c>
      <c r="G126" s="29">
        <f t="shared" si="9"/>
        <v>-721220.34</v>
      </c>
      <c r="H126" s="30">
        <f t="shared" si="10"/>
        <v>-1</v>
      </c>
    </row>
    <row r="127" spans="2:11" hidden="1" x14ac:dyDescent="0.2">
      <c r="B127" s="49" t="s">
        <v>208</v>
      </c>
      <c r="C127" s="26" t="s">
        <v>102</v>
      </c>
      <c r="D127" s="27" t="s">
        <v>209</v>
      </c>
      <c r="E127" s="28">
        <v>0</v>
      </c>
      <c r="F127" s="28">
        <v>0</v>
      </c>
      <c r="G127" s="29">
        <f t="shared" si="9"/>
        <v>0</v>
      </c>
      <c r="H127" s="30" t="e">
        <f t="shared" si="10"/>
        <v>#DIV/0!</v>
      </c>
    </row>
    <row r="128" spans="2:11" x14ac:dyDescent="0.2">
      <c r="B128" s="49" t="s">
        <v>210</v>
      </c>
      <c r="C128" s="61" t="s">
        <v>102</v>
      </c>
      <c r="D128" s="27" t="s">
        <v>211</v>
      </c>
      <c r="E128" s="28">
        <v>753604.12</v>
      </c>
      <c r="F128" s="28">
        <v>0</v>
      </c>
      <c r="G128" s="29">
        <f t="shared" si="9"/>
        <v>-753604.12</v>
      </c>
      <c r="H128" s="30">
        <f t="shared" si="10"/>
        <v>-1</v>
      </c>
    </row>
    <row r="129" spans="2:14" x14ac:dyDescent="0.2">
      <c r="B129" s="49" t="s">
        <v>212</v>
      </c>
      <c r="C129" s="26" t="s">
        <v>102</v>
      </c>
      <c r="D129" s="27" t="s">
        <v>213</v>
      </c>
      <c r="E129" s="28">
        <v>336652.80000000005</v>
      </c>
      <c r="F129" s="28">
        <v>670480.80000000005</v>
      </c>
      <c r="G129" s="29">
        <f t="shared" si="9"/>
        <v>333828</v>
      </c>
      <c r="H129" s="30">
        <f t="shared" si="10"/>
        <v>0.99160915934755312</v>
      </c>
      <c r="J129" s="31"/>
    </row>
    <row r="130" spans="2:14" x14ac:dyDescent="0.2">
      <c r="B130" s="49" t="s">
        <v>214</v>
      </c>
      <c r="C130" s="26" t="s">
        <v>102</v>
      </c>
      <c r="D130" s="77" t="s">
        <v>215</v>
      </c>
      <c r="E130" s="28">
        <v>33373.18</v>
      </c>
      <c r="F130" s="28">
        <v>0</v>
      </c>
      <c r="G130" s="29">
        <f t="shared" si="9"/>
        <v>-33373.18</v>
      </c>
      <c r="H130" s="30">
        <f t="shared" si="10"/>
        <v>-1</v>
      </c>
      <c r="J130" s="78"/>
      <c r="K130" s="78"/>
      <c r="L130" s="78"/>
      <c r="M130" s="78"/>
      <c r="N130" s="78"/>
    </row>
    <row r="131" spans="2:14" x14ac:dyDescent="0.2">
      <c r="B131" s="49" t="s">
        <v>216</v>
      </c>
      <c r="C131" s="26" t="s">
        <v>102</v>
      </c>
      <c r="D131" s="77" t="s">
        <v>217</v>
      </c>
      <c r="E131" s="28">
        <v>28739.53</v>
      </c>
      <c r="F131" s="28">
        <v>0</v>
      </c>
      <c r="G131" s="29">
        <f t="shared" si="9"/>
        <v>-28739.53</v>
      </c>
      <c r="H131" s="30">
        <f t="shared" si="10"/>
        <v>-1</v>
      </c>
    </row>
    <row r="132" spans="2:14" x14ac:dyDescent="0.2">
      <c r="B132" s="49" t="s">
        <v>218</v>
      </c>
      <c r="C132" s="26" t="s">
        <v>102</v>
      </c>
      <c r="D132" s="77" t="s">
        <v>219</v>
      </c>
      <c r="E132" s="28">
        <v>4611.3500000000004</v>
      </c>
      <c r="F132" s="28">
        <v>0</v>
      </c>
      <c r="G132" s="29">
        <f t="shared" si="9"/>
        <v>-4611.3500000000004</v>
      </c>
      <c r="H132" s="30">
        <f t="shared" si="10"/>
        <v>-1</v>
      </c>
    </row>
    <row r="133" spans="2:14" x14ac:dyDescent="0.2">
      <c r="B133" s="49" t="s">
        <v>220</v>
      </c>
      <c r="C133" s="27" t="s">
        <v>102</v>
      </c>
      <c r="D133" s="46" t="s">
        <v>221</v>
      </c>
      <c r="E133" s="28">
        <v>0</v>
      </c>
      <c r="F133" s="28">
        <f>82871.73+3.47</f>
        <v>82875.199999999997</v>
      </c>
      <c r="G133" s="29">
        <f t="shared" si="9"/>
        <v>82875.199999999997</v>
      </c>
      <c r="H133" s="30">
        <v>1</v>
      </c>
      <c r="K133" s="31"/>
    </row>
    <row r="134" spans="2:14" x14ac:dyDescent="0.2">
      <c r="B134" s="49" t="s">
        <v>222</v>
      </c>
      <c r="C134" s="27" t="s">
        <v>102</v>
      </c>
      <c r="D134" s="27" t="s">
        <v>223</v>
      </c>
      <c r="E134" s="28">
        <v>20000</v>
      </c>
      <c r="F134" s="28">
        <v>75000</v>
      </c>
      <c r="G134" s="29">
        <f t="shared" si="9"/>
        <v>55000</v>
      </c>
      <c r="H134" s="30">
        <f t="shared" si="10"/>
        <v>2.75</v>
      </c>
    </row>
    <row r="135" spans="2:14" x14ac:dyDescent="0.2">
      <c r="B135" s="49" t="s">
        <v>224</v>
      </c>
      <c r="C135" s="27" t="s">
        <v>102</v>
      </c>
      <c r="D135" s="61" t="s">
        <v>225</v>
      </c>
      <c r="E135" s="28">
        <v>0</v>
      </c>
      <c r="F135" s="28">
        <v>348079.27</v>
      </c>
      <c r="G135" s="29">
        <f t="shared" si="9"/>
        <v>348079.27</v>
      </c>
      <c r="H135" s="30">
        <v>1</v>
      </c>
    </row>
    <row r="136" spans="2:14" x14ac:dyDescent="0.2">
      <c r="B136" s="49" t="s">
        <v>226</v>
      </c>
      <c r="C136" s="46" t="s">
        <v>102</v>
      </c>
      <c r="D136" s="46" t="s">
        <v>227</v>
      </c>
      <c r="E136" s="28">
        <v>0</v>
      </c>
      <c r="F136" s="28">
        <v>50000</v>
      </c>
      <c r="G136" s="29">
        <f t="shared" si="9"/>
        <v>50000</v>
      </c>
      <c r="H136" s="30">
        <v>1</v>
      </c>
    </row>
    <row r="137" spans="2:14" x14ac:dyDescent="0.2">
      <c r="B137" s="49" t="s">
        <v>228</v>
      </c>
      <c r="C137" s="26" t="s">
        <v>102</v>
      </c>
      <c r="D137" s="79" t="s">
        <v>229</v>
      </c>
      <c r="E137" s="28">
        <v>17731.41</v>
      </c>
      <c r="F137" s="28">
        <v>0</v>
      </c>
      <c r="G137" s="29">
        <f t="shared" si="9"/>
        <v>-17731.41</v>
      </c>
      <c r="H137" s="30">
        <f t="shared" si="10"/>
        <v>-1</v>
      </c>
    </row>
    <row r="138" spans="2:14" x14ac:dyDescent="0.2">
      <c r="B138" s="49" t="s">
        <v>230</v>
      </c>
      <c r="C138" s="26" t="s">
        <v>102</v>
      </c>
      <c r="D138" s="77" t="s">
        <v>231</v>
      </c>
      <c r="E138" s="28">
        <v>12135.36</v>
      </c>
      <c r="F138" s="28">
        <v>0</v>
      </c>
      <c r="G138" s="29">
        <f t="shared" si="9"/>
        <v>-12135.36</v>
      </c>
      <c r="H138" s="30">
        <f t="shared" si="10"/>
        <v>-1</v>
      </c>
      <c r="J138" s="31"/>
    </row>
    <row r="139" spans="2:14" x14ac:dyDescent="0.2">
      <c r="B139" s="49" t="s">
        <v>232</v>
      </c>
      <c r="C139" s="26" t="s">
        <v>102</v>
      </c>
      <c r="D139" t="s">
        <v>233</v>
      </c>
      <c r="E139" s="28">
        <v>2433720</v>
      </c>
      <c r="F139" s="28">
        <v>1667611.6</v>
      </c>
      <c r="G139" s="29">
        <f t="shared" si="9"/>
        <v>-766108.39999999991</v>
      </c>
      <c r="H139" s="30">
        <f t="shared" si="10"/>
        <v>-0.31478904721989376</v>
      </c>
      <c r="J139" s="31"/>
    </row>
    <row r="140" spans="2:14" x14ac:dyDescent="0.2">
      <c r="B140" s="49" t="s">
        <v>234</v>
      </c>
      <c r="C140" s="26" t="s">
        <v>102</v>
      </c>
      <c r="D140" t="s">
        <v>155</v>
      </c>
      <c r="E140" s="28">
        <v>0</v>
      </c>
      <c r="F140" s="28">
        <f>8000</f>
        <v>8000</v>
      </c>
      <c r="G140" s="29">
        <f t="shared" si="9"/>
        <v>8000</v>
      </c>
      <c r="H140" s="30">
        <v>1</v>
      </c>
      <c r="J140" s="31"/>
    </row>
    <row r="141" spans="2:14" x14ac:dyDescent="0.2">
      <c r="B141" s="25" t="s">
        <v>235</v>
      </c>
      <c r="C141" s="26" t="s">
        <v>102</v>
      </c>
      <c r="D141" s="45" t="s">
        <v>236</v>
      </c>
      <c r="E141" s="28">
        <v>0</v>
      </c>
      <c r="F141" s="28">
        <v>1946065.39</v>
      </c>
      <c r="G141" s="29">
        <f t="shared" si="9"/>
        <v>1946065.39</v>
      </c>
      <c r="H141" s="30">
        <v>1</v>
      </c>
    </row>
    <row r="142" spans="2:14" x14ac:dyDescent="0.2">
      <c r="B142" s="25"/>
      <c r="C142" s="26"/>
      <c r="D142" s="45"/>
      <c r="E142" s="28"/>
      <c r="F142" s="28"/>
      <c r="G142" s="29"/>
      <c r="H142" s="24"/>
    </row>
    <row r="143" spans="2:14" x14ac:dyDescent="0.2">
      <c r="B143" s="57"/>
      <c r="C143" s="35"/>
      <c r="D143" s="36" t="s">
        <v>237</v>
      </c>
      <c r="E143" s="37">
        <f>SUM(E114:E141)</f>
        <v>56059497.999999993</v>
      </c>
      <c r="F143" s="37">
        <f>SUM(F114:F141)</f>
        <v>70287958.290000007</v>
      </c>
      <c r="G143" s="38">
        <f>SUM(G114:G141)</f>
        <v>14228460.290000007</v>
      </c>
      <c r="H143" s="59">
        <f>+F143/E143-1</f>
        <v>0.25380998399236487</v>
      </c>
    </row>
    <row r="144" spans="2:14" x14ac:dyDescent="0.2">
      <c r="B144" s="57"/>
      <c r="C144" s="35"/>
      <c r="D144" s="36"/>
      <c r="E144" s="40"/>
      <c r="F144" s="40"/>
      <c r="G144" s="38"/>
      <c r="H144" s="41"/>
    </row>
    <row r="145" spans="2:17" x14ac:dyDescent="0.2">
      <c r="B145" s="25" t="s">
        <v>238</v>
      </c>
      <c r="C145" s="32"/>
      <c r="D145" s="45" t="s">
        <v>239</v>
      </c>
      <c r="E145" s="28">
        <v>1800000</v>
      </c>
      <c r="F145" s="28">
        <f>+E145</f>
        <v>1800000</v>
      </c>
      <c r="G145" s="29">
        <f>+F145-E145</f>
        <v>0</v>
      </c>
      <c r="H145" s="30">
        <f t="shared" ref="H145" si="11">+F145/E145-1</f>
        <v>0</v>
      </c>
    </row>
    <row r="146" spans="2:17" x14ac:dyDescent="0.2">
      <c r="B146" s="25"/>
      <c r="C146" s="32"/>
      <c r="D146" s="45"/>
      <c r="E146" s="22"/>
      <c r="F146" s="22"/>
      <c r="G146" s="29"/>
      <c r="H146" s="24"/>
    </row>
    <row r="147" spans="2:17" x14ac:dyDescent="0.2">
      <c r="B147" s="57"/>
      <c r="C147" s="35"/>
      <c r="D147" s="36" t="s">
        <v>240</v>
      </c>
      <c r="E147" s="37">
        <f>SUM(E145:E146)</f>
        <v>1800000</v>
      </c>
      <c r="F147" s="37">
        <f>SUM(F145:F146)</f>
        <v>1800000</v>
      </c>
      <c r="G147" s="38">
        <f>+F147-E147</f>
        <v>0</v>
      </c>
      <c r="H147" s="59">
        <f>+F147/E147-1</f>
        <v>0</v>
      </c>
    </row>
    <row r="148" spans="2:17" x14ac:dyDescent="0.2">
      <c r="B148" s="57"/>
      <c r="C148" s="35"/>
      <c r="D148" s="36"/>
      <c r="E148" s="40"/>
      <c r="F148" s="40"/>
      <c r="G148" s="38"/>
      <c r="H148" s="41"/>
      <c r="K148" s="80"/>
    </row>
    <row r="149" spans="2:17" x14ac:dyDescent="0.2">
      <c r="B149" s="25" t="s">
        <v>241</v>
      </c>
      <c r="C149" s="27" t="s">
        <v>23</v>
      </c>
      <c r="D149" s="45" t="s">
        <v>242</v>
      </c>
      <c r="E149" s="28">
        <v>0</v>
      </c>
      <c r="F149" s="28">
        <v>25000000</v>
      </c>
      <c r="G149" s="29">
        <f>+F149-E149</f>
        <v>25000000</v>
      </c>
      <c r="H149" s="30">
        <v>1</v>
      </c>
      <c r="K149" s="80"/>
    </row>
    <row r="150" spans="2:17" x14ac:dyDescent="0.2">
      <c r="B150" s="25"/>
      <c r="C150" s="32"/>
      <c r="D150" s="45"/>
      <c r="E150" s="22"/>
      <c r="F150" s="22"/>
      <c r="G150" s="29"/>
      <c r="H150" s="24"/>
      <c r="K150" s="80"/>
    </row>
    <row r="151" spans="2:17" x14ac:dyDescent="0.2">
      <c r="B151" s="57"/>
      <c r="C151" s="35"/>
      <c r="D151" s="36" t="s">
        <v>243</v>
      </c>
      <c r="E151" s="37">
        <f>+E149</f>
        <v>0</v>
      </c>
      <c r="F151" s="37">
        <f>+F149</f>
        <v>25000000</v>
      </c>
      <c r="G151" s="38">
        <f>+F151-E151</f>
        <v>25000000</v>
      </c>
      <c r="H151" s="59">
        <v>1</v>
      </c>
      <c r="K151" s="80"/>
    </row>
    <row r="152" spans="2:17" ht="13.5" thickBot="1" x14ac:dyDescent="0.25">
      <c r="B152" s="81"/>
      <c r="C152" s="82"/>
      <c r="D152" s="83"/>
      <c r="E152" s="3"/>
      <c r="F152" s="3"/>
      <c r="G152" s="84"/>
      <c r="H152" s="5"/>
      <c r="K152" s="80"/>
    </row>
    <row r="153" spans="2:17" x14ac:dyDescent="0.2">
      <c r="B153" s="85"/>
      <c r="C153" s="86"/>
      <c r="D153" s="87"/>
      <c r="E153" s="8"/>
      <c r="F153" s="8"/>
      <c r="G153" s="88"/>
      <c r="H153" s="10"/>
    </row>
    <row r="154" spans="2:17" ht="14.25" x14ac:dyDescent="0.2">
      <c r="B154" s="89"/>
      <c r="C154" s="90"/>
      <c r="D154" s="91" t="s">
        <v>244</v>
      </c>
      <c r="E154" s="92">
        <f>+E151+E147+E143+E112+E95+E61+E25+E12</f>
        <v>846518000</v>
      </c>
      <c r="F154" s="92">
        <f>+F151+F147+F143+F112+F95+F61+F25+F12</f>
        <v>884450900.65999997</v>
      </c>
      <c r="G154" s="93">
        <f>+F154-E154</f>
        <v>37932900.659999967</v>
      </c>
      <c r="H154" s="94">
        <f>+F154/E154-1</f>
        <v>4.4810506876404199E-2</v>
      </c>
    </row>
    <row r="155" spans="2:17" ht="13.5" thickBot="1" x14ac:dyDescent="0.25">
      <c r="B155" s="95"/>
      <c r="C155" s="96"/>
      <c r="D155" s="97"/>
      <c r="E155" s="98"/>
      <c r="F155" s="98"/>
      <c r="G155" s="99"/>
      <c r="H155" s="100"/>
      <c r="J155" s="31"/>
      <c r="K155" s="42"/>
      <c r="Q155" s="101" t="e">
        <f>SUM(#REF!)</f>
        <v>#REF!</v>
      </c>
    </row>
    <row r="156" spans="2:17" x14ac:dyDescent="0.2">
      <c r="J156" s="31"/>
    </row>
    <row r="157" spans="2:17" x14ac:dyDescent="0.2">
      <c r="F157" s="51"/>
      <c r="G157" s="102"/>
    </row>
    <row r="158" spans="2:17" x14ac:dyDescent="0.2">
      <c r="F158" s="103"/>
      <c r="G158" s="102"/>
    </row>
  </sheetData>
  <mergeCells count="3">
    <mergeCell ref="B1:H1"/>
    <mergeCell ref="B2:H2"/>
    <mergeCell ref="G5:H5"/>
  </mergeCells>
  <pageMargins left="0.27559055118110237" right="0.11811023622047245" top="0.94488188976377963" bottom="0.47244094488188981" header="0" footer="0"/>
  <pageSetup paperSize="9" scale="76" fitToHeight="3" orientation="portrait" r:id="rId1"/>
  <headerFooter alignWithMargins="0"/>
  <ignoredErrors>
    <ignoredError sqref="B68:B149 B33:B67 B8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Comparativo Ingresos 18-19</vt:lpstr>
      <vt:lpstr>'Comparativo Ingresos 18-19'!Área_de_impresión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Herrero, Isabel</dc:creator>
  <cp:lastModifiedBy>García Herrero, Isabel</cp:lastModifiedBy>
  <dcterms:created xsi:type="dcterms:W3CDTF">2018-12-14T10:21:53Z</dcterms:created>
  <dcterms:modified xsi:type="dcterms:W3CDTF">2018-12-14T10:41:50Z</dcterms:modified>
</cp:coreProperties>
</file>