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2960" windowHeight="13620" activeTab="2"/>
  </bookViews>
  <sheets>
    <sheet name="Referencia" sheetId="1" r:id="rId1"/>
    <sheet name="Funcionario" sheetId="2" r:id="rId2"/>
    <sheet name="Laborales" sheetId="3" r:id="rId3"/>
  </sheets>
  <externalReferences>
    <externalReference r:id="rId6"/>
    <externalReference r:id="rId7"/>
    <externalReference r:id="rId8"/>
  </externalReferences>
  <definedNames>
    <definedName name="_xlnm.Print_Area" localSheetId="1">'Funcionario'!$A:$L</definedName>
    <definedName name="_xlnm.Print_Area" localSheetId="2">'Laborales'!$A:$N</definedName>
  </definedNames>
  <calcPr fullCalcOnLoad="1"/>
</workbook>
</file>

<file path=xl/sharedStrings.xml><?xml version="1.0" encoding="utf-8"?>
<sst xmlns="http://schemas.openxmlformats.org/spreadsheetml/2006/main" count="673" uniqueCount="341">
  <si>
    <t>Denominación</t>
  </si>
  <si>
    <t>Gr.</t>
  </si>
  <si>
    <t>CD</t>
  </si>
  <si>
    <t>PCE</t>
  </si>
  <si>
    <t>Responsable de Unidad</t>
  </si>
  <si>
    <t>Agente Especialista</t>
  </si>
  <si>
    <t>Agente de Extensión Agraria Coordinador</t>
  </si>
  <si>
    <t>Agente de Extensión Agraria</t>
  </si>
  <si>
    <t>Agente de Inspección</t>
  </si>
  <si>
    <t>Agente de Medio Ambiente</t>
  </si>
  <si>
    <t>Agente de Inspección Base</t>
  </si>
  <si>
    <t>Agente de Medio Ambiente Base</t>
  </si>
  <si>
    <t>Auxiliar de Extensión Agraria</t>
  </si>
  <si>
    <t>Auxiliar Administrativo</t>
  </si>
  <si>
    <t>Auxiliar Técnico</t>
  </si>
  <si>
    <t>Auxiliar Técnico Adscrito (a extinguir)</t>
  </si>
  <si>
    <t>E</t>
  </si>
  <si>
    <t>Ordenanza CSC</t>
  </si>
  <si>
    <t>Ordenanza</t>
  </si>
  <si>
    <t>Ordenanza Base</t>
  </si>
  <si>
    <t>Puesto Singularizado</t>
  </si>
  <si>
    <t>A1</t>
  </si>
  <si>
    <t>A2</t>
  </si>
  <si>
    <t>C1</t>
  </si>
  <si>
    <t>C2</t>
  </si>
  <si>
    <t>GRUPO E</t>
  </si>
  <si>
    <t>Salario
Base</t>
  </si>
  <si>
    <t>Indem.
Residencia</t>
  </si>
  <si>
    <t>Compl. De
Destino</t>
  </si>
  <si>
    <t>GRUPO C1</t>
  </si>
  <si>
    <t>GRUPO A1</t>
  </si>
  <si>
    <t>GRUPO A2</t>
  </si>
  <si>
    <t>GRUPO C2</t>
  </si>
  <si>
    <t>Auxiliar Técnico (a extinguir)</t>
  </si>
  <si>
    <t>Director/a de la Oficina de Contabilidad</t>
  </si>
  <si>
    <t>Director/a de la Asesoría Jurídica</t>
  </si>
  <si>
    <t xml:space="preserve">Técnico Superior </t>
  </si>
  <si>
    <t xml:space="preserve">Técnico Superior Ambiental </t>
  </si>
  <si>
    <t>Técnico Medio</t>
  </si>
  <si>
    <t xml:space="preserve">Técnico Medio Telecomunicaciones </t>
  </si>
  <si>
    <t xml:space="preserve">Técnico Medio en Infraestructura Agraria y Ambiental </t>
  </si>
  <si>
    <t xml:space="preserve">Técnico Medio Patrimonio </t>
  </si>
  <si>
    <t xml:space="preserve">Técnico Medio Sociocultural </t>
  </si>
  <si>
    <t>Ayudante Técnico</t>
  </si>
  <si>
    <t>Ayudante Técnico Adscrito</t>
  </si>
  <si>
    <t xml:space="preserve">Delineante  </t>
  </si>
  <si>
    <t xml:space="preserve">Diseñador Gráfico </t>
  </si>
  <si>
    <t xml:space="preserve">Gestor Ambiental </t>
  </si>
  <si>
    <t xml:space="preserve">Gestor Sociocultural  </t>
  </si>
  <si>
    <t xml:space="preserve">Administrativo </t>
  </si>
  <si>
    <t>Jefe de Grupo</t>
  </si>
  <si>
    <t>Jefe de Grupo (Centro Ambiental)</t>
  </si>
  <si>
    <t>Jefe de Centro Ambiental (a extinguir)</t>
  </si>
  <si>
    <t>Jefe Señalización</t>
  </si>
  <si>
    <t xml:space="preserve">Auxiliar Técnico Adscrito </t>
  </si>
  <si>
    <t>Oficial Chapa y Pintura</t>
  </si>
  <si>
    <t>Oficial Chapa y Pintura Adscrito</t>
  </si>
  <si>
    <t>Electromecánico</t>
  </si>
  <si>
    <t xml:space="preserve">Electromecánico Adscrito </t>
  </si>
  <si>
    <t>Analista de Laboratorio</t>
  </si>
  <si>
    <t>Analista de Laboratorio Adscrito</t>
  </si>
  <si>
    <t>Analista de Laboratorio Especialista</t>
  </si>
  <si>
    <t>Vigilante de Obra</t>
  </si>
  <si>
    <t xml:space="preserve">Vigilante de Obra Adscrito </t>
  </si>
  <si>
    <t xml:space="preserve">Vigilante de Obra Adscrito (PIRS) </t>
  </si>
  <si>
    <t>Vigilante de Obra Adscrito (Agricultura)</t>
  </si>
  <si>
    <t>Vigilante de Obra Adscrito Ordinaria</t>
  </si>
  <si>
    <t>Vigilante de Obra Adscrito Integral</t>
  </si>
  <si>
    <t xml:space="preserve">Auxiliar de Inspección Urbanística </t>
  </si>
  <si>
    <t>Auxiliar de Inspección Urbanística Adscrito</t>
  </si>
  <si>
    <t xml:space="preserve">Vigilante de Espacios Naturales </t>
  </si>
  <si>
    <t>Vigilante de Espacios Naturales Adscrito</t>
  </si>
  <si>
    <t>Aforador</t>
  </si>
  <si>
    <t>Aforador Adscrito</t>
  </si>
  <si>
    <t xml:space="preserve">Oficial Oficios Varios </t>
  </si>
  <si>
    <t>Oficial Oficios Varios  Adscrito</t>
  </si>
  <si>
    <t>Oficial Oficios Varios Adscrito (Hidrotecnia)</t>
  </si>
  <si>
    <t>Oficial Oficios Varios Adscrito (Cuadrilla Carreteras)</t>
  </si>
  <si>
    <t>Cerrajero</t>
  </si>
  <si>
    <t xml:space="preserve">Cerrajero Adscrito </t>
  </si>
  <si>
    <t>Cerrajero Adscrito (Medio Ambiente)</t>
  </si>
  <si>
    <t>Cerrajero Adscrito (Carreteras)</t>
  </si>
  <si>
    <t>Oficial Serrería</t>
  </si>
  <si>
    <t>Albañil</t>
  </si>
  <si>
    <t xml:space="preserve">Albañil Adscrito </t>
  </si>
  <si>
    <t>Oficial de Fauna</t>
  </si>
  <si>
    <t>Oficial de Fauna  Adscrito</t>
  </si>
  <si>
    <t>Oficial Oficios Conductor</t>
  </si>
  <si>
    <t>Oficial Oficios Conductor Adscrito</t>
  </si>
  <si>
    <t xml:space="preserve">Jefe de Grupo (Jefe de Equipo)(a extinguir) </t>
  </si>
  <si>
    <t>Operario Ambiental</t>
  </si>
  <si>
    <t xml:space="preserve">Operario Ambiental Adscrito </t>
  </si>
  <si>
    <t>Operario Ambiental Adscrito (Centro Ambiental)</t>
  </si>
  <si>
    <t>Operario Ambiental Adscrito (Flora)</t>
  </si>
  <si>
    <t>Operario Ambiental Adscrito (Flora - Especialización)</t>
  </si>
  <si>
    <t xml:space="preserve">Operario Ambiental Adscrito (Area Recreativa) </t>
  </si>
  <si>
    <t xml:space="preserve">Peón Agrícola </t>
  </si>
  <si>
    <t>Peón Agrícola Adscrito</t>
  </si>
  <si>
    <t>Peón Agrícola Adscrito (Fincas)</t>
  </si>
  <si>
    <t>Peón Agrícola Adscrito (Ganadería)</t>
  </si>
  <si>
    <t>Peón Conservación</t>
  </si>
  <si>
    <t>Peón Conservación Adscrito</t>
  </si>
  <si>
    <t>Operario de Limpieza</t>
  </si>
  <si>
    <t xml:space="preserve">Ordenanza </t>
  </si>
  <si>
    <t xml:space="preserve">Vigilante  </t>
  </si>
  <si>
    <t>Guardia Vigilante (a amortizar)</t>
  </si>
  <si>
    <t>Operario Medios Mecánicos Adscrito (a extinguir)</t>
  </si>
  <si>
    <t xml:space="preserve">C.V.E. Maquinista Adscrito (Carnet E) (Conservación Ordinaria) </t>
  </si>
  <si>
    <t>Técnico Superior Adscrito (a extinguir)</t>
  </si>
  <si>
    <t>Técnico Superior de Organización</t>
  </si>
  <si>
    <t>Técnico Superior de Organización adscrito (a extinguir)</t>
  </si>
  <si>
    <t>Jefe de Sección (a extinguir)</t>
  </si>
  <si>
    <t>Técnico Superior Actividades Deportivas</t>
  </si>
  <si>
    <t>Técnico Superior Actividades Deportivas Adscrito (a extinguir)</t>
  </si>
  <si>
    <t>Técnico Superior Ambiental adscrito (a extinguir)</t>
  </si>
  <si>
    <t>Técnico Medio Telecomunicaciones Adscrito (a extinguir)</t>
  </si>
  <si>
    <t>Jefe de Unidad Técnica (a extinguir)</t>
  </si>
  <si>
    <t>Técnico Medio  en Infraestructura Agraria y Ambiental Adscrito (a extinguir)</t>
  </si>
  <si>
    <t>Técnico de Grado Medio Adscrito (a extinguir)</t>
  </si>
  <si>
    <t>Técnico Medio Sociocultural Adscrito (a extinguir)</t>
  </si>
  <si>
    <t>Técnico Medio Patrimonio Adscrito (a extinguir)</t>
  </si>
  <si>
    <t>Diseñador Gráfico Adscrito (a extinguir)</t>
  </si>
  <si>
    <t>Delineante Adscrito (a extinguir)</t>
  </si>
  <si>
    <t>Administrativo Adscrito (a extinguir)</t>
  </si>
  <si>
    <t>Administrativo de Gestión (a extinguir)</t>
  </si>
  <si>
    <t>Jefe Unidad de Gestión (a extinguir)</t>
  </si>
  <si>
    <t>Gestor Sociocultural Adscrito (a extinguir)</t>
  </si>
  <si>
    <t>Ayudante Técnico Adscrito (Enología)</t>
  </si>
  <si>
    <t>Ayudante Técnico Adscrito (Medio Ambiente - Territorio)</t>
  </si>
  <si>
    <t>Jefe de Unidad (Fauna, Flora / Ganadería)</t>
  </si>
  <si>
    <t>Jefe de Unidad (Medio Ambiente - Territorio)</t>
  </si>
  <si>
    <t>Gestor Ambiental Adscrito (a extinguir)</t>
  </si>
  <si>
    <t>Jefe de Unidad</t>
  </si>
  <si>
    <t>Auxiliar Administrativo Adscrito (a extinguir)</t>
  </si>
  <si>
    <t>Auxiliar Administrativo de Apoyo Administrativo (a extinguir)</t>
  </si>
  <si>
    <t>Auxiliar Administrativo Secretaria (a extinguir)</t>
  </si>
  <si>
    <t>Jefe de Negociado (a extinguir)</t>
  </si>
  <si>
    <t>Jefe de Grupo (Cuadrillas de la U.Conservación Ordinaria del ST de Conservación y Explotación de Carreteras y Paisaje)</t>
  </si>
  <si>
    <t>Albañil Adscrito (Cuadrillas del A. de Medio Ambiente)</t>
  </si>
  <si>
    <t>Albañil Adscrito (U. Planificación Transportes Y Seguridad Vial del ST. de Carreteras y Paisaje)</t>
  </si>
  <si>
    <t>Albañil Adscrito (Cuadrillas de la U. Conservación Ordinaria del ST de Conservación y Explotación de Carreteras y Paisaje)</t>
  </si>
  <si>
    <t>Oficial Agroalimentario</t>
  </si>
  <si>
    <t>Oficial Agroalimentario de Laboratorio Adscrito</t>
  </si>
  <si>
    <t>Electricista</t>
  </si>
  <si>
    <t>Electricista Adscrito</t>
  </si>
  <si>
    <t>Electromecánico Adscrito (U. Instalaciones Industriales y Viarias y Parque Móvil del ST de Conservación y Explotación de Carreteras y Paisaje)</t>
  </si>
  <si>
    <t>Jefe de Taller (U. Instalaciones Industriales y Viarias y Parque Móvil del ST de Conservación y Explotación de Carreteras y Paisaje)</t>
  </si>
  <si>
    <t>Conductor de Vehículos Especiales Maquinista</t>
  </si>
  <si>
    <t>Conductor de Vehículos Especiales Maquinista Adscrito</t>
  </si>
  <si>
    <t>Conductor de Vehículos Especiales Maquinista Adscrito (Territorio en el A. de Medio Ambiente y ST de Carreterasy Paisaje)</t>
  </si>
  <si>
    <t>Conductor de Vehículos Especiales Maquinista Adscrito (U. Conservación Ordinaria del ST de Conservación y Explotación de Carreteras y Paisaje)</t>
  </si>
  <si>
    <t>Ordenanza Adscrito (a extinguir)</t>
  </si>
  <si>
    <t>Ordenanza de Apoyo Administrativo (a extinguir)</t>
  </si>
  <si>
    <t>Vigilante (a extinguir) (Nocturno)</t>
  </si>
  <si>
    <t>Operario Ambiental  Medios Mecánicos</t>
  </si>
  <si>
    <t>Operario Medios Mecánicos Adscrito (a extinguir) (Centro Ambiental)</t>
  </si>
  <si>
    <t>Peón Conservación Adscrito (U. de Control de Calidad del ST de Carreteras y Paisaje)</t>
  </si>
  <si>
    <t>Peón Conservación Adscrito (U. Planificación Transportes y Seguridad Vial del ST de Carreteras y Paisaje)</t>
  </si>
  <si>
    <t>Peón Conservación Adscrito (Cuadrillas de la U. Conservación Ordinaria del ST de Conservación y Explotación de Carreteras y Paisaje)</t>
  </si>
  <si>
    <t>Peón Conservación Adscrito (U. de Medio Ambiente y Paisaje del ST de carreteras y Paisaje)</t>
  </si>
  <si>
    <t>Jefe de Grupo (Cuadrillas y Brifor)</t>
  </si>
  <si>
    <t>Jefe de Grupo (Brivam)</t>
  </si>
  <si>
    <t>Jefe de Grupo (U. Planificación Transportes y Seguridad Vial y U. de Medio Ambiente y Paisaje del ST de Carreteras y Paisaje)</t>
  </si>
  <si>
    <t>Operario Ambiental Adscrito (Cuadrilla / Brifor / Torre del A. de Medio Ambiente)</t>
  </si>
  <si>
    <t>Operario Ambiental Adscrito (Brivam del A. de Medio Ambiente)</t>
  </si>
  <si>
    <t>Operario Ambiental Medios Mecánicos (Centro Ambiental)</t>
  </si>
  <si>
    <t>Operario Medios Mecánicos Adscrito (a extinguir) (Cuadrilla / Brifor / Torre del A. de Medio Ambiente)</t>
  </si>
  <si>
    <t>Operario Medios Mecánicos Adscrito (a extinguir) (Brivam del A. de Medio Ambiente)</t>
  </si>
  <si>
    <t>Operario Ambiental Medios Mecánicos (Cuadrilla / Brifor del A. de Medio Ambiente)</t>
  </si>
  <si>
    <t>Operario Ambiental Medios Mecánicos (Brivam del A. de Medio Ambiente)</t>
  </si>
  <si>
    <t>Operario Oficios Varios (Casa la Miel)</t>
  </si>
  <si>
    <t>Peón Conservación Adscrito (Supervisior - Cuadrilla de Tarde)</t>
  </si>
  <si>
    <t>Peón Conservación Adscrito (Cuadrilla de Tarde)</t>
  </si>
  <si>
    <t>Peón Conservación Adscrito (U. de Gestión de Espacios y Mantenimiento)</t>
  </si>
  <si>
    <t xml:space="preserve">Operario Oficios Varios </t>
  </si>
  <si>
    <t xml:space="preserve">Operario de Limpieza Adscrito </t>
  </si>
  <si>
    <t>Operario de Limpieza Adscrito (jornada completa)</t>
  </si>
  <si>
    <t>Oficial Mantenimiento Adscrito (U. Gestión de Espacios y Mantenimiento-ST Patrimonio y Mantenimiento, S. T. Ganadería y S. T. Conservación y Explotación de Carreteras)</t>
  </si>
  <si>
    <t>Electromecánico Adscrito (U. Medios de Medios Mecánicos del STGT Forestal e Incendios)</t>
  </si>
  <si>
    <t>Jefe de Taller (U. Medios de Medios Mecánicos del STGT Forestal e Incendios)</t>
  </si>
  <si>
    <t>Operario Ambiental Adscrito (A extinguir)</t>
  </si>
  <si>
    <t>Encargado (a amortizar)</t>
  </si>
  <si>
    <t>Jefe de Unidad (a amortizar)</t>
  </si>
  <si>
    <t>Oficial Técnico (a amortizar)</t>
  </si>
  <si>
    <t>Oficial Técnico Adscrito (a amortizar)</t>
  </si>
  <si>
    <t>Oficial Técnico Adscrito (Aforos y Transportes) (a amortizar)</t>
  </si>
  <si>
    <t>Oficial Mantenimiento</t>
  </si>
  <si>
    <t xml:space="preserve">Oficial Serrería Adscrito </t>
  </si>
  <si>
    <t>Guardia Vigilante Adscrito (a amortizar)</t>
  </si>
  <si>
    <t>Jefe de Laboratorio (a amortizar)</t>
  </si>
  <si>
    <t>Operario Medios Mecánicos  (a extinguir)</t>
  </si>
  <si>
    <t>Jefe de Administrativo (a extinguir)</t>
  </si>
  <si>
    <t>Ayudante Técnico Adscrito
(Centro Biodiversidad, Ganadería, Fincas, Casa la Miel y Granja Cinegética)</t>
  </si>
  <si>
    <t>Oficial Oficios Varios  Adscrito (Aguamansa, Rotulista y Agricultura)</t>
  </si>
  <si>
    <t xml:space="preserve">Oficial Mantenimiento Adscrito </t>
  </si>
  <si>
    <t>Área de Presidencia</t>
  </si>
  <si>
    <t>Dirección Insular de Recursos Humanos y Defensa Jurídica</t>
  </si>
  <si>
    <t>Servicio Administrativo de Gestión de Personal y Retribuciones</t>
  </si>
  <si>
    <t>Fecha de la ultima actualización de la información del indicador</t>
  </si>
  <si>
    <t xml:space="preserve">Periodicidad de la actualización del indicador </t>
  </si>
  <si>
    <t>GRUPOS PROFESIONALES / CLASE / TIPOS DE PUESTOS</t>
  </si>
  <si>
    <t>Grupo</t>
  </si>
  <si>
    <t>Indem.
Resid.</t>
  </si>
  <si>
    <t>Técnico Superior (a extinguir)</t>
  </si>
  <si>
    <t>Técnico Superior de Organización y RRHH (a extinguir)</t>
  </si>
  <si>
    <t>Técnico Superior Actividades Deportivas (a extinguir)</t>
  </si>
  <si>
    <t>Técnico Superior Ambiental (a extinguir)</t>
  </si>
  <si>
    <t>Técnico Medio Telecomunicaciones (a extinguir)</t>
  </si>
  <si>
    <t>Técnico Medio en Infraestructura Agraria y Ambiental (a extinguir)</t>
  </si>
  <si>
    <t>Técnico Medio (a extinguir)</t>
  </si>
  <si>
    <t>Técnico Medio Sociocultural (a extinguir)</t>
  </si>
  <si>
    <t>Técnico Medio Patrimonio (a extinguir)</t>
  </si>
  <si>
    <t>Diseñador Gráfico (a extinguir)</t>
  </si>
  <si>
    <t>Delineante  (a extinguir)</t>
  </si>
  <si>
    <t>Administrativo (a extinguir)</t>
  </si>
  <si>
    <t>Gestor Sociocultural  (a extinguir)</t>
  </si>
  <si>
    <t>Gestor Ambiental (a extinguir)</t>
  </si>
  <si>
    <t>Ayudante Técnico R. Conservación</t>
  </si>
  <si>
    <t>Auxiliar Administrativo (a extinguir)</t>
  </si>
  <si>
    <t>Jefe de Grupo R. Ambiental</t>
  </si>
  <si>
    <t>Jefe de Grupo R. Conservación</t>
  </si>
  <si>
    <t>Vigilante de Espacios Naturales</t>
  </si>
  <si>
    <t>Auxiliar de Inspección Urbanística</t>
  </si>
  <si>
    <t>Oficial  Mantenimiento</t>
  </si>
  <si>
    <t>Oficial Agroalimentario de Laboratorio</t>
  </si>
  <si>
    <t xml:space="preserve">Conductor de Vehículos Especiales Maquinista </t>
  </si>
  <si>
    <t>Ordenanza (a extinguir)</t>
  </si>
  <si>
    <t>Vigilante (a extinguir)</t>
  </si>
  <si>
    <t>Operario Medios Mecánicos (a exintinguir)</t>
  </si>
  <si>
    <t>Peón Agrícola</t>
  </si>
  <si>
    <t>Operario de Limpieza (a extinguir)</t>
  </si>
  <si>
    <t>Trimestral</t>
  </si>
  <si>
    <t>B</t>
  </si>
  <si>
    <t>Compl.
Específico</t>
  </si>
  <si>
    <t>Total ANUAL
SIN EXTRAS</t>
  </si>
  <si>
    <t>Extra
SB
Junio</t>
  </si>
  <si>
    <t>Extra
CD y CE
Junio</t>
  </si>
  <si>
    <t>Total
Extra
Junio</t>
  </si>
  <si>
    <t>Extra
SB
Diciem.</t>
  </si>
  <si>
    <t>Extra
CD y CE
Diciem.</t>
  </si>
  <si>
    <t>Total
Extra
Diciem.</t>
  </si>
  <si>
    <t>TOTAL
EXTRAS</t>
  </si>
  <si>
    <t>TOTAL
ANUAL
2018</t>
  </si>
  <si>
    <t>Interventor/a General</t>
  </si>
  <si>
    <t>Secretario/a General del Pleno</t>
  </si>
  <si>
    <t>Vicesecretario/a General- Órgano de Apoyo al Consejo de Gobierno Insular</t>
  </si>
  <si>
    <t>Tesorero/a</t>
  </si>
  <si>
    <t>Jefatura Funcional del Área de Sostenibilidad y Medio Ambiente</t>
  </si>
  <si>
    <t>Jefatura Funcional del Área Técnica de Infraestructuras Tenerife 2030</t>
  </si>
  <si>
    <t>Arquitecto/a Jefe/a de Proyectos Insulares</t>
  </si>
  <si>
    <t>Coordinador/a TIC</t>
  </si>
  <si>
    <t>Director/a Técnico/a</t>
  </si>
  <si>
    <t>Interventor/a Delegado/a del CIA y OAMC</t>
  </si>
  <si>
    <t>Interventor/a Delegado/a I.A.S.S.</t>
  </si>
  <si>
    <t>Jefe/a de Servicio</t>
  </si>
  <si>
    <t>Secretario/a del Consorcio Insular de Prevención, Extinción de Incendios y Salvamento</t>
  </si>
  <si>
    <t>Secretario/a Delegado/a del I.A.S.S.</t>
  </si>
  <si>
    <t>Interventor/a Delegado/a Consorcio Insular de Prevención, Extinción de Incendios y Salvamento</t>
  </si>
  <si>
    <t>Director/a de Parque Rural</t>
  </si>
  <si>
    <t>Técnico/a de Defensa Jurídica y Cooperación Jurídica Municipal</t>
  </si>
  <si>
    <t>Jefe/a de Sección</t>
  </si>
  <si>
    <t>Técnico/a  de Sistemas de Información Geográfica</t>
  </si>
  <si>
    <t>Técnico/a  Superior de Sistemas de Información</t>
  </si>
  <si>
    <t>Técnico/a de Explotación de Sistemas</t>
  </si>
  <si>
    <t>Técnico/a de Organización y Recursos Humanos</t>
  </si>
  <si>
    <t>Técnico/a de Prevención de Riesgos Laborales</t>
  </si>
  <si>
    <t>Técnico/a de Proyectos y Evaluación Económica de Políticas Comunitarias</t>
  </si>
  <si>
    <t>Tesorero/a Delegado/a del I.A.S.S.</t>
  </si>
  <si>
    <t>Jefe/a de Unidad Técnica</t>
  </si>
  <si>
    <t>Agente Especialista Adscrito/a</t>
  </si>
  <si>
    <t>Técnico/a de Administración Especial</t>
  </si>
  <si>
    <t>Técnico/a de Administración General</t>
  </si>
  <si>
    <t>Técnico/a de Organización y Recursos Humanos Adscrito/a</t>
  </si>
  <si>
    <t>Técnico/a de Prevención de Riesgos Laborales Adscrito/a</t>
  </si>
  <si>
    <t>Técnico/a de Sistemas de Información Geográfica Adscrito/a</t>
  </si>
  <si>
    <t>Técnico/a Superior de Sistemas de Información Adscrito/a</t>
  </si>
  <si>
    <t>Técnico/a de Administración Especial Base</t>
  </si>
  <si>
    <t>Técnico/a de Administración General Base</t>
  </si>
  <si>
    <t>Responsable de Unidad (a extinguir)</t>
  </si>
  <si>
    <t>Director/a de Parque Rural (a extinguir)</t>
  </si>
  <si>
    <t>Jefe/a de Agencia</t>
  </si>
  <si>
    <t>Jefe/a de Comarca</t>
  </si>
  <si>
    <t>Enfermero/a del Trabajo</t>
  </si>
  <si>
    <t>Técnico/a de Gestión de Sistemas Informáticos (A Extinguir)</t>
  </si>
  <si>
    <t>Técnico/a de Sistemas de Información</t>
  </si>
  <si>
    <t>Técnico/a de Gestión</t>
  </si>
  <si>
    <t>Técnico/a de Grado Medio</t>
  </si>
  <si>
    <t>Técnico/a de Grado Medio Base</t>
  </si>
  <si>
    <t>Técnico/a de Gestión Base</t>
  </si>
  <si>
    <t>GRUPO B *</t>
  </si>
  <si>
    <t>Técnico/a Especialista</t>
  </si>
  <si>
    <t>Técnico/a Especialista Base</t>
  </si>
  <si>
    <t>Jefe/a Agentes de Medio Ambiente</t>
  </si>
  <si>
    <t>Jefe/a de Unidad</t>
  </si>
  <si>
    <t>Jefe/a de Unidad de Gestión</t>
  </si>
  <si>
    <t>Técnico/a Auxiliar</t>
  </si>
  <si>
    <t xml:space="preserve">Administrativo/a </t>
  </si>
  <si>
    <t>Delineante (a extinguir)</t>
  </si>
  <si>
    <t>Gestor/a de Contenidos (Gráficos)</t>
  </si>
  <si>
    <t>Programador/a</t>
  </si>
  <si>
    <t>Técnico/a Auxiliar (a extinguir)</t>
  </si>
  <si>
    <t>Administrativo/a Adscrito/a</t>
  </si>
  <si>
    <t>Administrativo/a Base</t>
  </si>
  <si>
    <t>Gestor/a de Contenidos (Gráficos) Base</t>
  </si>
  <si>
    <t>Programador/a Base</t>
  </si>
  <si>
    <t>Técnico/a Auxiliar Base</t>
  </si>
  <si>
    <t>Auxiliar Técnico/a Especialista</t>
  </si>
  <si>
    <t>Auxiliar Técnico/a Especialista (a extinguir)</t>
  </si>
  <si>
    <t>Gestor/a de Atención Ciudadana</t>
  </si>
  <si>
    <t>Gestor/a de Servicios</t>
  </si>
  <si>
    <t>Jefe/a de Negociado</t>
  </si>
  <si>
    <t>Informador/a Turístico/a (a extinguir)</t>
  </si>
  <si>
    <t>Auxiliar de Inspección Urbanística Adscrito/a</t>
  </si>
  <si>
    <t>Auxiliar Administrativo/a Secretaria/o</t>
  </si>
  <si>
    <t>Auxiliar Administrativo/a</t>
  </si>
  <si>
    <t>Auxiliar Técnico/a</t>
  </si>
  <si>
    <t>Auxiliar Técnico/a (a extinguir)</t>
  </si>
  <si>
    <t>Auxiliar Administrativo Adscrito/a</t>
  </si>
  <si>
    <t>Auxiliar Técnico/a Adscrito (a extinguir)</t>
  </si>
  <si>
    <t>Conductor/a</t>
  </si>
  <si>
    <t>Auxiliar Administrativo/a Base</t>
  </si>
  <si>
    <t>Auxiliar de Inspección Urbanistica Base</t>
  </si>
  <si>
    <t>Auxiliar Técnico/a Base</t>
  </si>
  <si>
    <t>Conductor/a Base</t>
  </si>
  <si>
    <t>C.T.</t>
  </si>
  <si>
    <t>Cond. De Trabajo</t>
  </si>
  <si>
    <t>Aforador Adscrito (Desde 07-08-2017)</t>
  </si>
  <si>
    <t>Aforador Adscrito (Hasta 06-08-2017)</t>
  </si>
  <si>
    <t>Jefe/a de Oficina de Apoyo Técnico Jurídico</t>
  </si>
  <si>
    <t>Valor Punto Complemento Específico (CE):</t>
  </si>
  <si>
    <t>Valor Punto Condiciones de Trabajoo (CT):</t>
  </si>
  <si>
    <t>% Extra de Complemento de Destino (CD):</t>
  </si>
  <si>
    <t>% Extra de Complemenrto Específico (CE):</t>
  </si>
  <si>
    <t>15/02/2019</t>
  </si>
  <si>
    <t xml:space="preserve">2019
Conceptos Salariales y Valores de Referencia.
Funcionarios y Laborales al Servicio Directo de Enero a Diciembre
Aportación Plan de Pensión Anual: 64.694,17€
</t>
  </si>
  <si>
    <t>FUNCIONARIOS 2019. CONCEPTOS TOTALES ANUALES.</t>
  </si>
  <si>
    <t>TOTAL
ANUAL
2019</t>
  </si>
  <si>
    <t>Jefe/a de Sección (Unidad Funcional Fauna)</t>
  </si>
  <si>
    <t>*El valor de la residencia del Grupo B, se ha calculado como un 15,50% del Salario Base,  (como porcentaje medio del resto de grupos), hasta que no se conozca el valor real.</t>
  </si>
  <si>
    <t>Jede de Analista de Laboratorio</t>
  </si>
  <si>
    <t>LABORALES 2019. CONCEPTOS TOTALES ANUALES.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</si>
</sst>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_ ;[Red]\-#,##0.00\ "/>
  </numFmts>
  <fonts count="55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28"/>
      <name val="Calibri"/>
      <family val="2"/>
    </font>
    <font>
      <b/>
      <i/>
      <sz val="8"/>
      <color indexed="8"/>
      <name val="Calibri"/>
      <family val="2"/>
    </font>
    <font>
      <b/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2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5" fontId="17" fillId="0" borderId="0" xfId="54" applyNumberFormat="1" applyFont="1" applyFill="1" applyBorder="1" applyAlignment="1">
      <alignment horizontal="right" vertical="center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left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2" fillId="33" borderId="12" xfId="57" applyFont="1" applyFill="1" applyBorder="1" applyAlignment="1">
      <alignment vertical="center"/>
      <protection/>
    </xf>
    <xf numFmtId="0" fontId="12" fillId="33" borderId="13" xfId="57" applyFont="1" applyFill="1" applyBorder="1" applyAlignment="1">
      <alignment vertical="center"/>
      <protection/>
    </xf>
    <xf numFmtId="0" fontId="12" fillId="33" borderId="14" xfId="57" applyFont="1" applyFill="1" applyBorder="1" applyAlignment="1">
      <alignment vertical="center"/>
      <protection/>
    </xf>
    <xf numFmtId="4" fontId="12" fillId="33" borderId="10" xfId="56" applyNumberFormat="1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vertical="center"/>
      <protection/>
    </xf>
    <xf numFmtId="4" fontId="12" fillId="33" borderId="16" xfId="56" applyNumberFormat="1" applyFont="1" applyFill="1" applyBorder="1" applyAlignment="1">
      <alignment horizontal="center" vertical="center" wrapText="1"/>
      <protection/>
    </xf>
    <xf numFmtId="0" fontId="14" fillId="33" borderId="13" xfId="57" applyFont="1" applyFill="1" applyBorder="1" applyAlignment="1">
      <alignment vertical="center"/>
      <protection/>
    </xf>
    <xf numFmtId="0" fontId="14" fillId="33" borderId="14" xfId="57" applyFont="1" applyFill="1" applyBorder="1" applyAlignment="1">
      <alignment vertical="center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2" fillId="33" borderId="17" xfId="56" applyFont="1" applyFill="1" applyBorder="1" applyAlignment="1">
      <alignment horizontal="center" vertical="center"/>
      <protection/>
    </xf>
    <xf numFmtId="0" fontId="12" fillId="33" borderId="17" xfId="56" applyFont="1" applyFill="1" applyBorder="1" applyAlignment="1">
      <alignment horizontal="center" vertical="center" wrapText="1"/>
      <protection/>
    </xf>
    <xf numFmtId="4" fontId="14" fillId="33" borderId="18" xfId="56" applyNumberFormat="1" applyFont="1" applyFill="1" applyBorder="1" applyAlignment="1">
      <alignment horizontal="center" vertical="center" wrapText="1"/>
      <protection/>
    </xf>
    <xf numFmtId="0" fontId="12" fillId="2" borderId="0" xfId="57" applyFont="1" applyFill="1" applyBorder="1" applyAlignment="1">
      <alignment vertical="center"/>
      <protection/>
    </xf>
    <xf numFmtId="0" fontId="12" fillId="2" borderId="19" xfId="57" applyFont="1" applyFill="1" applyBorder="1" applyAlignment="1">
      <alignment vertical="center"/>
      <protection/>
    </xf>
    <xf numFmtId="0" fontId="12" fillId="33" borderId="17" xfId="56" applyFont="1" applyFill="1" applyBorder="1" applyAlignment="1">
      <alignment horizontal="center" vertical="center"/>
      <protection/>
    </xf>
    <xf numFmtId="0" fontId="12" fillId="33" borderId="20" xfId="56" applyFont="1" applyFill="1" applyBorder="1" applyAlignment="1">
      <alignment horizontal="center" vertical="center"/>
      <protection/>
    </xf>
    <xf numFmtId="40" fontId="4" fillId="33" borderId="10" xfId="0" applyNumberFormat="1" applyFont="1" applyFill="1" applyBorder="1" applyAlignment="1">
      <alignment horizontal="right" vertical="center" wrapText="1"/>
    </xf>
    <xf numFmtId="40" fontId="4" fillId="33" borderId="17" xfId="0" applyNumberFormat="1" applyFont="1" applyFill="1" applyBorder="1" applyAlignment="1">
      <alignment horizontal="right" vertical="center" wrapText="1"/>
    </xf>
    <xf numFmtId="40" fontId="4" fillId="33" borderId="21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4" fontId="12" fillId="33" borderId="10" xfId="56" applyNumberFormat="1" applyFont="1" applyFill="1" applyBorder="1" applyAlignment="1">
      <alignment horizontal="right" vertical="center" wrapText="1"/>
      <protection/>
    </xf>
    <xf numFmtId="4" fontId="12" fillId="33" borderId="16" xfId="56" applyNumberFormat="1" applyFont="1" applyFill="1" applyBorder="1" applyAlignment="1">
      <alignment horizontal="right" vertical="center" wrapText="1"/>
      <protection/>
    </xf>
    <xf numFmtId="4" fontId="14" fillId="33" borderId="18" xfId="56" applyNumberFormat="1" applyFont="1" applyFill="1" applyBorder="1" applyAlignment="1">
      <alignment horizontal="right" vertical="center" wrapText="1"/>
      <protection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17" fillId="33" borderId="23" xfId="56" applyFont="1" applyFill="1" applyBorder="1" applyAlignment="1">
      <alignment horizontal="left" vertical="center" wrapText="1"/>
      <protection/>
    </xf>
    <xf numFmtId="0" fontId="4" fillId="33" borderId="24" xfId="56" applyFont="1" applyFill="1" applyBorder="1" applyAlignment="1">
      <alignment horizontal="center" vertical="center"/>
      <protection/>
    </xf>
    <xf numFmtId="0" fontId="5" fillId="33" borderId="24" xfId="0" applyFont="1" applyFill="1" applyBorder="1" applyAlignment="1">
      <alignment vertical="center"/>
    </xf>
    <xf numFmtId="40" fontId="5" fillId="33" borderId="23" xfId="0" applyNumberFormat="1" applyFont="1" applyFill="1" applyBorder="1" applyAlignment="1">
      <alignment horizontal="right" vertical="center"/>
    </xf>
    <xf numFmtId="40" fontId="5" fillId="33" borderId="24" xfId="0" applyNumberFormat="1" applyFont="1" applyFill="1" applyBorder="1" applyAlignment="1">
      <alignment horizontal="right" vertical="center"/>
    </xf>
    <xf numFmtId="40" fontId="5" fillId="33" borderId="25" xfId="0" applyNumberFormat="1" applyFont="1" applyFill="1" applyBorder="1" applyAlignment="1">
      <alignment horizontal="right" vertical="center"/>
    </xf>
    <xf numFmtId="40" fontId="4" fillId="34" borderId="26" xfId="0" applyNumberFormat="1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15" fillId="33" borderId="25" xfId="0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right" vertical="center"/>
    </xf>
    <xf numFmtId="0" fontId="12" fillId="33" borderId="21" xfId="56" applyFont="1" applyFill="1" applyBorder="1" applyAlignment="1">
      <alignment horizontal="center" vertical="center" wrapText="1"/>
      <protection/>
    </xf>
    <xf numFmtId="165" fontId="16" fillId="0" borderId="0" xfId="54" applyNumberFormat="1" applyFont="1" applyFill="1" applyBorder="1" applyAlignment="1">
      <alignment horizontal="right" vertical="center"/>
      <protection/>
    </xf>
    <xf numFmtId="165" fontId="16" fillId="0" borderId="0" xfId="54" applyNumberFormat="1" applyFont="1" applyBorder="1" applyAlignment="1">
      <alignment horizontal="right" vertical="center"/>
      <protection/>
    </xf>
    <xf numFmtId="165" fontId="17" fillId="0" borderId="0" xfId="54" applyNumberFormat="1" applyFont="1" applyBorder="1" applyAlignment="1">
      <alignment horizontal="right" vertical="center"/>
      <protection/>
    </xf>
    <xf numFmtId="165" fontId="17" fillId="0" borderId="0" xfId="54" applyNumberFormat="1" applyFont="1" applyFill="1" applyBorder="1" applyAlignment="1">
      <alignment horizontal="center" vertical="center"/>
      <protection/>
    </xf>
    <xf numFmtId="165" fontId="17" fillId="0" borderId="11" xfId="54" applyNumberFormat="1" applyFont="1" applyFill="1" applyBorder="1" applyAlignment="1">
      <alignment horizontal="right"/>
      <protection/>
    </xf>
    <xf numFmtId="165" fontId="17" fillId="0" borderId="27" xfId="54" applyNumberFormat="1" applyFont="1" applyFill="1" applyBorder="1" applyAlignment="1">
      <alignment horizontal="right"/>
      <protection/>
    </xf>
    <xf numFmtId="0" fontId="19" fillId="0" borderId="28" xfId="58" applyFont="1" applyFill="1" applyBorder="1" applyAlignment="1">
      <alignment horizontal="right"/>
      <protection/>
    </xf>
    <xf numFmtId="2" fontId="19" fillId="36" borderId="11" xfId="58" applyNumberFormat="1" applyFont="1" applyFill="1" applyBorder="1" applyAlignment="1">
      <alignment horizontal="right"/>
      <protection/>
    </xf>
    <xf numFmtId="165" fontId="16" fillId="0" borderId="11" xfId="54" applyNumberFormat="1" applyFont="1" applyBorder="1" applyAlignment="1">
      <alignment horizontal="right"/>
      <protection/>
    </xf>
    <xf numFmtId="165" fontId="16" fillId="0" borderId="27" xfId="54" applyNumberFormat="1" applyFont="1" applyBorder="1" applyAlignment="1">
      <alignment horizontal="right"/>
      <protection/>
    </xf>
    <xf numFmtId="0" fontId="19" fillId="0" borderId="29" xfId="58" applyFont="1" applyFill="1" applyBorder="1" applyAlignment="1">
      <alignment horizontal="right"/>
      <protection/>
    </xf>
    <xf numFmtId="0" fontId="19" fillId="0" borderId="28" xfId="58" applyFont="1" applyBorder="1" applyAlignment="1">
      <alignment horizontal="right"/>
      <protection/>
    </xf>
    <xf numFmtId="10" fontId="19" fillId="37" borderId="11" xfId="60" applyNumberFormat="1" applyFont="1" applyFill="1" applyBorder="1" applyAlignment="1">
      <alignment horizontal="right" wrapText="1"/>
    </xf>
    <xf numFmtId="165" fontId="16" fillId="0" borderId="30" xfId="54" applyNumberFormat="1" applyFont="1" applyBorder="1" applyAlignment="1">
      <alignment horizontal="right"/>
      <protection/>
    </xf>
    <xf numFmtId="165" fontId="16" fillId="0" borderId="31" xfId="54" applyNumberFormat="1" applyFont="1" applyBorder="1" applyAlignment="1">
      <alignment horizontal="right"/>
      <protection/>
    </xf>
    <xf numFmtId="0" fontId="19" fillId="0" borderId="32" xfId="58" applyFont="1" applyBorder="1" applyAlignment="1">
      <alignment horizontal="right"/>
      <protection/>
    </xf>
    <xf numFmtId="10" fontId="19" fillId="37" borderId="30" xfId="60" applyNumberFormat="1" applyFont="1" applyFill="1" applyBorder="1" applyAlignment="1">
      <alignment horizontal="right"/>
    </xf>
    <xf numFmtId="165" fontId="16" fillId="0" borderId="33" xfId="54" applyNumberFormat="1" applyFont="1" applyBorder="1" applyAlignment="1">
      <alignment horizontal="right"/>
      <protection/>
    </xf>
    <xf numFmtId="165" fontId="16" fillId="0" borderId="34" xfId="54" applyNumberFormat="1" applyFont="1" applyBorder="1" applyAlignment="1">
      <alignment horizontal="right"/>
      <protection/>
    </xf>
    <xf numFmtId="0" fontId="10" fillId="0" borderId="0" xfId="0" applyFont="1" applyAlignment="1">
      <alignment horizontal="left" vertical="center" wrapText="1"/>
    </xf>
    <xf numFmtId="0" fontId="11" fillId="38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11" fillId="38" borderId="0" xfId="0" applyNumberFormat="1" applyFont="1" applyFill="1" applyAlignment="1">
      <alignment horizontal="center" vertical="center" wrapText="1"/>
    </xf>
    <xf numFmtId="0" fontId="13" fillId="0" borderId="43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top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2" borderId="44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5" fillId="39" borderId="11" xfId="0" applyNumberFormat="1" applyFont="1" applyFill="1" applyBorder="1" applyAlignment="1">
      <alignment horizontal="center" vertical="center"/>
    </xf>
    <xf numFmtId="4" fontId="4" fillId="2" borderId="4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5" fillId="0" borderId="46" xfId="57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Border="1" applyAlignment="1">
      <alignment horizontal="right" vertical="center"/>
      <protection/>
    </xf>
    <xf numFmtId="4" fontId="6" fillId="0" borderId="47" xfId="57" applyNumberFormat="1" applyFont="1" applyFill="1" applyBorder="1" applyAlignment="1">
      <alignment horizontal="right" vertical="center"/>
      <protection/>
    </xf>
    <xf numFmtId="4" fontId="12" fillId="40" borderId="48" xfId="57" applyNumberFormat="1" applyFont="1" applyFill="1" applyBorder="1" applyAlignment="1">
      <alignment horizontal="right" vertical="center"/>
      <protection/>
    </xf>
    <xf numFmtId="4" fontId="5" fillId="0" borderId="46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15" fillId="0" borderId="47" xfId="0" applyNumberFormat="1" applyFont="1" applyFill="1" applyBorder="1" applyAlignment="1">
      <alignment horizontal="right" vertical="center"/>
    </xf>
    <xf numFmtId="4" fontId="6" fillId="0" borderId="46" xfId="57" applyNumberFormat="1" applyFont="1" applyFill="1" applyBorder="1" applyAlignment="1">
      <alignment horizontal="right" vertical="center"/>
      <protection/>
    </xf>
    <xf numFmtId="4" fontId="4" fillId="0" borderId="48" xfId="0" applyNumberFormat="1" applyFont="1" applyFill="1" applyBorder="1" applyAlignment="1">
      <alignment horizontal="right" vertical="center"/>
    </xf>
    <xf numFmtId="4" fontId="4" fillId="41" borderId="48" xfId="0" applyNumberFormat="1" applyFont="1" applyFill="1" applyBorder="1" applyAlignment="1">
      <alignment horizontal="right" vertical="center"/>
    </xf>
    <xf numFmtId="4" fontId="5" fillId="38" borderId="46" xfId="57" applyNumberFormat="1" applyFont="1" applyFill="1" applyBorder="1" applyAlignment="1">
      <alignment horizontal="right" vertical="center"/>
      <protection/>
    </xf>
    <xf numFmtId="4" fontId="6" fillId="38" borderId="0" xfId="57" applyNumberFormat="1" applyFont="1" applyFill="1" applyBorder="1" applyAlignment="1">
      <alignment horizontal="right" vertical="center"/>
      <protection/>
    </xf>
    <xf numFmtId="4" fontId="6" fillId="38" borderId="47" xfId="57" applyNumberFormat="1" applyFont="1" applyFill="1" applyBorder="1" applyAlignment="1">
      <alignment horizontal="right" vertical="center"/>
      <protection/>
    </xf>
    <xf numFmtId="4" fontId="5" fillId="38" borderId="46" xfId="0" applyNumberFormat="1" applyFont="1" applyFill="1" applyBorder="1" applyAlignment="1">
      <alignment horizontal="right" vertical="center"/>
    </xf>
    <xf numFmtId="4" fontId="5" fillId="38" borderId="0" xfId="0" applyNumberFormat="1" applyFont="1" applyFill="1" applyBorder="1" applyAlignment="1">
      <alignment horizontal="right" vertical="center"/>
    </xf>
    <xf numFmtId="4" fontId="15" fillId="38" borderId="47" xfId="0" applyNumberFormat="1" applyFont="1" applyFill="1" applyBorder="1" applyAlignment="1">
      <alignment horizontal="right" vertical="center"/>
    </xf>
    <xf numFmtId="4" fontId="6" fillId="38" borderId="46" xfId="57" applyNumberFormat="1" applyFont="1" applyFill="1" applyBorder="1" applyAlignment="1">
      <alignment horizontal="right" vertical="center"/>
      <protection/>
    </xf>
    <xf numFmtId="4" fontId="4" fillId="38" borderId="48" xfId="0" applyNumberFormat="1" applyFont="1" applyFill="1" applyBorder="1" applyAlignment="1">
      <alignment horizontal="right" vertical="center"/>
    </xf>
    <xf numFmtId="4" fontId="5" fillId="38" borderId="49" xfId="57" applyNumberFormat="1" applyFont="1" applyFill="1" applyBorder="1" applyAlignment="1">
      <alignment horizontal="right" vertical="center"/>
      <protection/>
    </xf>
    <xf numFmtId="4" fontId="6" fillId="38" borderId="50" xfId="57" applyNumberFormat="1" applyFont="1" applyFill="1" applyBorder="1" applyAlignment="1">
      <alignment horizontal="right" vertical="center"/>
      <protection/>
    </xf>
    <xf numFmtId="4" fontId="6" fillId="38" borderId="51" xfId="57" applyNumberFormat="1" applyFont="1" applyFill="1" applyBorder="1" applyAlignment="1">
      <alignment horizontal="right" vertical="center"/>
      <protection/>
    </xf>
    <xf numFmtId="4" fontId="12" fillId="40" borderId="52" xfId="57" applyNumberFormat="1" applyFont="1" applyFill="1" applyBorder="1" applyAlignment="1">
      <alignment horizontal="right" vertical="center"/>
      <protection/>
    </xf>
    <xf numFmtId="4" fontId="5" fillId="38" borderId="49" xfId="0" applyNumberFormat="1" applyFont="1" applyFill="1" applyBorder="1" applyAlignment="1">
      <alignment horizontal="right" vertical="center"/>
    </xf>
    <xf numFmtId="4" fontId="5" fillId="38" borderId="50" xfId="0" applyNumberFormat="1" applyFont="1" applyFill="1" applyBorder="1" applyAlignment="1">
      <alignment horizontal="right" vertical="center"/>
    </xf>
    <xf numFmtId="4" fontId="15" fillId="38" borderId="51" xfId="0" applyNumberFormat="1" applyFont="1" applyFill="1" applyBorder="1" applyAlignment="1">
      <alignment horizontal="right" vertical="center"/>
    </xf>
    <xf numFmtId="4" fontId="6" fillId="38" borderId="49" xfId="57" applyNumberFormat="1" applyFont="1" applyFill="1" applyBorder="1" applyAlignment="1">
      <alignment horizontal="right" vertical="center"/>
      <protection/>
    </xf>
    <xf numFmtId="4" fontId="4" fillId="38" borderId="52" xfId="0" applyNumberFormat="1" applyFont="1" applyFill="1" applyBorder="1" applyAlignment="1">
      <alignment horizontal="right" vertical="center"/>
    </xf>
    <xf numFmtId="4" fontId="4" fillId="41" borderId="52" xfId="0" applyNumberFormat="1" applyFont="1" applyFill="1" applyBorder="1" applyAlignment="1">
      <alignment horizontal="right" vertical="center"/>
    </xf>
    <xf numFmtId="4" fontId="16" fillId="38" borderId="46" xfId="0" applyNumberFormat="1" applyFont="1" applyFill="1" applyBorder="1" applyAlignment="1">
      <alignment horizontal="right" vertical="center"/>
    </xf>
    <xf numFmtId="4" fontId="16" fillId="38" borderId="0" xfId="0" applyNumberFormat="1" applyFont="1" applyFill="1" applyBorder="1" applyAlignment="1">
      <alignment horizontal="right" vertical="center"/>
    </xf>
    <xf numFmtId="4" fontId="16" fillId="38" borderId="47" xfId="0" applyNumberFormat="1" applyFont="1" applyFill="1" applyBorder="1" applyAlignment="1">
      <alignment horizontal="right" vertical="center"/>
    </xf>
    <xf numFmtId="4" fontId="17" fillId="40" borderId="48" xfId="0" applyNumberFormat="1" applyFont="1" applyFill="1" applyBorder="1" applyAlignment="1">
      <alignment horizontal="right" vertical="center"/>
    </xf>
    <xf numFmtId="4" fontId="18" fillId="38" borderId="47" xfId="0" applyNumberFormat="1" applyFont="1" applyFill="1" applyBorder="1" applyAlignment="1">
      <alignment horizontal="right" vertical="center"/>
    </xf>
    <xf numFmtId="4" fontId="17" fillId="38" borderId="48" xfId="0" applyNumberFormat="1" applyFont="1" applyFill="1" applyBorder="1" applyAlignment="1">
      <alignment horizontal="right" vertical="center"/>
    </xf>
    <xf numFmtId="4" fontId="17" fillId="41" borderId="48" xfId="0" applyNumberFormat="1" applyFont="1" applyFill="1" applyBorder="1" applyAlignment="1">
      <alignment horizontal="right" vertical="center"/>
    </xf>
    <xf numFmtId="4" fontId="17" fillId="38" borderId="46" xfId="0" applyNumberFormat="1" applyFont="1" applyFill="1" applyBorder="1" applyAlignment="1">
      <alignment horizontal="right" vertical="center" wrapText="1"/>
    </xf>
    <xf numFmtId="4" fontId="5" fillId="0" borderId="0" xfId="57" applyNumberFormat="1" applyFont="1" applyFill="1" applyBorder="1" applyAlignment="1">
      <alignment horizontal="right" vertical="center"/>
      <protection/>
    </xf>
    <xf numFmtId="4" fontId="5" fillId="0" borderId="47" xfId="57" applyNumberFormat="1" applyFont="1" applyFill="1" applyBorder="1" applyAlignment="1">
      <alignment horizontal="right" vertical="center"/>
      <protection/>
    </xf>
    <xf numFmtId="4" fontId="4" fillId="40" borderId="48" xfId="57" applyNumberFormat="1" applyFont="1" applyFill="1" applyBorder="1" applyAlignment="1">
      <alignment horizontal="right" vertical="center"/>
      <protection/>
    </xf>
    <xf numFmtId="4" fontId="5" fillId="0" borderId="53" xfId="57" applyNumberFormat="1" applyFont="1" applyFill="1" applyBorder="1" applyAlignment="1">
      <alignment horizontal="right" vertical="center"/>
      <protection/>
    </xf>
    <xf numFmtId="4" fontId="6" fillId="0" borderId="43" xfId="57" applyNumberFormat="1" applyFont="1" applyFill="1" applyBorder="1" applyAlignment="1">
      <alignment horizontal="right" vertical="center"/>
      <protection/>
    </xf>
    <xf numFmtId="4" fontId="6" fillId="0" borderId="54" xfId="57" applyNumberFormat="1" applyFont="1" applyFill="1" applyBorder="1" applyAlignment="1">
      <alignment horizontal="right" vertical="center"/>
      <protection/>
    </xf>
    <xf numFmtId="4" fontId="12" fillId="40" borderId="55" xfId="57" applyNumberFormat="1" applyFont="1" applyFill="1" applyBorder="1" applyAlignment="1">
      <alignment horizontal="right" vertical="center"/>
      <protection/>
    </xf>
    <xf numFmtId="4" fontId="5" fillId="0" borderId="53" xfId="0" applyNumberFormat="1" applyFont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" fontId="15" fillId="0" borderId="54" xfId="0" applyNumberFormat="1" applyFont="1" applyFill="1" applyBorder="1" applyAlignment="1">
      <alignment horizontal="right" vertical="center"/>
    </xf>
    <xf numFmtId="4" fontId="6" fillId="0" borderId="53" xfId="57" applyNumberFormat="1" applyFont="1" applyFill="1" applyBorder="1" applyAlignment="1">
      <alignment horizontal="right" vertical="center"/>
      <protection/>
    </xf>
    <xf numFmtId="4" fontId="4" fillId="0" borderId="55" xfId="0" applyNumberFormat="1" applyFont="1" applyFill="1" applyBorder="1" applyAlignment="1">
      <alignment horizontal="right" vertical="center"/>
    </xf>
    <xf numFmtId="4" fontId="4" fillId="41" borderId="55" xfId="0" applyNumberFormat="1" applyFont="1" applyFill="1" applyBorder="1" applyAlignment="1">
      <alignment horizontal="right" vertical="center"/>
    </xf>
    <xf numFmtId="0" fontId="5" fillId="0" borderId="46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47" xfId="57" applyFont="1" applyFill="1" applyBorder="1" applyAlignment="1">
      <alignment horizontal="center" vertical="center"/>
      <protection/>
    </xf>
    <xf numFmtId="0" fontId="17" fillId="38" borderId="46" xfId="0" applyFont="1" applyFill="1" applyBorder="1" applyAlignment="1">
      <alignment horizontal="left" vertical="center" wrapText="1"/>
    </xf>
    <xf numFmtId="0" fontId="17" fillId="38" borderId="0" xfId="0" applyFont="1" applyFill="1" applyBorder="1" applyAlignment="1">
      <alignment horizontal="left" vertical="center" wrapText="1"/>
    </xf>
    <xf numFmtId="0" fontId="17" fillId="38" borderId="47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/>
    </xf>
    <xf numFmtId="0" fontId="17" fillId="38" borderId="49" xfId="0" applyFont="1" applyFill="1" applyBorder="1" applyAlignment="1">
      <alignment horizontal="left" vertical="center" wrapText="1"/>
    </xf>
    <xf numFmtId="0" fontId="17" fillId="38" borderId="50" xfId="0" applyFont="1" applyFill="1" applyBorder="1" applyAlignment="1">
      <alignment horizontal="left" vertical="center" wrapText="1"/>
    </xf>
    <xf numFmtId="0" fontId="17" fillId="38" borderId="51" xfId="0" applyFont="1" applyFill="1" applyBorder="1" applyAlignment="1">
      <alignment horizontal="left" vertical="center" wrapText="1"/>
    </xf>
    <xf numFmtId="9" fontId="5" fillId="0" borderId="46" xfId="61" applyFont="1" applyFill="1" applyBorder="1" applyAlignment="1">
      <alignment horizontal="left" vertical="center" wrapText="1"/>
    </xf>
    <xf numFmtId="0" fontId="5" fillId="0" borderId="53" xfId="57" applyFont="1" applyFill="1" applyBorder="1" applyAlignment="1">
      <alignment horizontal="left" vertical="center" wrapText="1"/>
      <protection/>
    </xf>
    <xf numFmtId="0" fontId="5" fillId="0" borderId="43" xfId="57" applyFont="1" applyFill="1" applyBorder="1" applyAlignment="1">
      <alignment horizontal="center" vertical="center"/>
      <protection/>
    </xf>
    <xf numFmtId="0" fontId="5" fillId="0" borderId="54" xfId="57" applyFont="1" applyFill="1" applyBorder="1" applyAlignment="1">
      <alignment horizontal="center" vertical="center"/>
      <protection/>
    </xf>
    <xf numFmtId="0" fontId="13" fillId="0" borderId="43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_Euros 2003 Prod.Nueva" xfId="56"/>
    <cellStyle name="Normal_Hoja1" xfId="57"/>
    <cellStyle name="Normal_Hoja1_1" xfId="58"/>
    <cellStyle name="Notas" xfId="59"/>
    <cellStyle name="Percent" xfId="60"/>
    <cellStyle name="Porcentaje 2" xfId="61"/>
    <cellStyle name="Porcentaje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361950</xdr:colOff>
      <xdr:row>4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04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1438275</xdr:colOff>
      <xdr:row>4</xdr:row>
      <xdr:rowOff>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2809875</xdr:colOff>
      <xdr:row>11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47625" y="1676400"/>
          <a:ext cx="2762250" cy="685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Grupo Profesional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 Nivel de Complemento de Destino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PCE Puntos de Complemento Específico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1438275</xdr:colOff>
      <xdr:row>7</xdr:row>
      <xdr:rowOff>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2800350</xdr:colOff>
      <xdr:row>14</xdr:row>
      <xdr:rowOff>85725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0" y="1400175"/>
          <a:ext cx="2800350" cy="942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Grupo Profesional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 Nivel de Complemento de Destino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PCE Puntos de Complemento Específico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PCT  Puntos de Condiciones de Trabajo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OSBUZON\Tablas%20Salariales\2018\Laborales%202018%20(VPCE%20CCAA%20CONFIRMADO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SAPersonal\Funcionario\COMUN\U.O.%20Retribuciones\TABLAS%20RETRIBUCIONES\2019\Funcionarios%202019%20(Euros%202019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SAPersonal\Funcionario\COMUN\U.O.%20Retribuciones\TABLAS%20RETRIBUCIONES\2019\Laborales%202019%20(Euros%20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ia Mensual 2018"/>
      <sheetName val="LAB 2018 ANUAL"/>
      <sheetName val="Anexo V"/>
      <sheetName val="Anexo VI"/>
      <sheetName val="Anexo VII"/>
      <sheetName val="Anexo VIII"/>
      <sheetName val="Anexo IX"/>
      <sheetName val="Anexo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erencia Mensual 2019"/>
      <sheetName val="FUN 2019 ANUAL"/>
    </sheetNames>
    <sheetDataSet>
      <sheetData sheetId="0">
        <row r="3">
          <cell r="A3" t="str">
            <v>A1</v>
          </cell>
          <cell r="B3">
            <v>1177.08</v>
          </cell>
          <cell r="C3">
            <v>1177.08</v>
          </cell>
          <cell r="D3">
            <v>1177.08</v>
          </cell>
          <cell r="E3">
            <v>1177.08</v>
          </cell>
          <cell r="F3">
            <v>1177.08</v>
          </cell>
          <cell r="G3">
            <v>1177.08</v>
          </cell>
          <cell r="H3">
            <v>1177.08</v>
          </cell>
          <cell r="I3">
            <v>1177.08</v>
          </cell>
          <cell r="J3">
            <v>1177.08</v>
          </cell>
          <cell r="K3">
            <v>1177.08</v>
          </cell>
          <cell r="L3">
            <v>1177.08</v>
          </cell>
          <cell r="M3">
            <v>1177.08</v>
          </cell>
          <cell r="N3">
            <v>14124.96</v>
          </cell>
        </row>
        <row r="4">
          <cell r="A4" t="str">
            <v>A2</v>
          </cell>
          <cell r="B4">
            <v>1017.79</v>
          </cell>
          <cell r="C4">
            <v>1017.79</v>
          </cell>
          <cell r="D4">
            <v>1017.79</v>
          </cell>
          <cell r="E4">
            <v>1017.79</v>
          </cell>
          <cell r="F4">
            <v>1017.79</v>
          </cell>
          <cell r="G4">
            <v>1017.79</v>
          </cell>
          <cell r="H4">
            <v>1017.79</v>
          </cell>
          <cell r="I4">
            <v>1017.79</v>
          </cell>
          <cell r="J4">
            <v>1017.79</v>
          </cell>
          <cell r="K4">
            <v>1017.79</v>
          </cell>
          <cell r="L4">
            <v>1017.79</v>
          </cell>
          <cell r="M4">
            <v>1017.79</v>
          </cell>
          <cell r="N4">
            <v>12213.480000000003</v>
          </cell>
        </row>
        <row r="5">
          <cell r="A5" t="str">
            <v>B</v>
          </cell>
          <cell r="B5">
            <v>889.68</v>
          </cell>
          <cell r="C5">
            <v>889.68</v>
          </cell>
          <cell r="D5">
            <v>889.68</v>
          </cell>
          <cell r="E5">
            <v>889.68</v>
          </cell>
          <cell r="F5">
            <v>889.68</v>
          </cell>
          <cell r="G5">
            <v>889.68</v>
          </cell>
          <cell r="H5">
            <v>889.68</v>
          </cell>
          <cell r="I5">
            <v>889.68</v>
          </cell>
          <cell r="J5">
            <v>889.68</v>
          </cell>
          <cell r="K5">
            <v>889.68</v>
          </cell>
          <cell r="L5">
            <v>889.68</v>
          </cell>
          <cell r="M5">
            <v>889.68</v>
          </cell>
          <cell r="N5">
            <v>10676.160000000002</v>
          </cell>
        </row>
        <row r="6">
          <cell r="A6" t="str">
            <v>C1</v>
          </cell>
          <cell r="B6">
            <v>764.19</v>
          </cell>
          <cell r="C6">
            <v>764.19</v>
          </cell>
          <cell r="D6">
            <v>764.19</v>
          </cell>
          <cell r="E6">
            <v>764.19</v>
          </cell>
          <cell r="F6">
            <v>764.19</v>
          </cell>
          <cell r="G6">
            <v>764.19</v>
          </cell>
          <cell r="H6">
            <v>764.19</v>
          </cell>
          <cell r="I6">
            <v>764.19</v>
          </cell>
          <cell r="J6">
            <v>764.19</v>
          </cell>
          <cell r="K6">
            <v>764.19</v>
          </cell>
          <cell r="L6">
            <v>764.19</v>
          </cell>
          <cell r="M6">
            <v>764.19</v>
          </cell>
          <cell r="N6">
            <v>9170.280000000002</v>
          </cell>
        </row>
        <row r="7">
          <cell r="A7" t="str">
            <v>C2</v>
          </cell>
          <cell r="B7">
            <v>636.01</v>
          </cell>
          <cell r="C7">
            <v>636.01</v>
          </cell>
          <cell r="D7">
            <v>636.01</v>
          </cell>
          <cell r="E7">
            <v>636.01</v>
          </cell>
          <cell r="F7">
            <v>636.01</v>
          </cell>
          <cell r="G7">
            <v>636.01</v>
          </cell>
          <cell r="H7">
            <v>636.01</v>
          </cell>
          <cell r="I7">
            <v>636.01</v>
          </cell>
          <cell r="J7">
            <v>636.01</v>
          </cell>
          <cell r="K7">
            <v>636.01</v>
          </cell>
          <cell r="L7">
            <v>636.01</v>
          </cell>
          <cell r="M7">
            <v>636.01</v>
          </cell>
          <cell r="N7">
            <v>7632.120000000002</v>
          </cell>
        </row>
        <row r="8">
          <cell r="A8" t="str">
            <v>E</v>
          </cell>
          <cell r="B8">
            <v>582.11</v>
          </cell>
          <cell r="C8">
            <v>582.11</v>
          </cell>
          <cell r="D8">
            <v>582.11</v>
          </cell>
          <cell r="E8">
            <v>582.11</v>
          </cell>
          <cell r="F8">
            <v>582.11</v>
          </cell>
          <cell r="G8">
            <v>582.11</v>
          </cell>
          <cell r="H8">
            <v>582.11</v>
          </cell>
          <cell r="I8">
            <v>582.11</v>
          </cell>
          <cell r="J8">
            <v>582.11</v>
          </cell>
          <cell r="K8">
            <v>582.11</v>
          </cell>
          <cell r="L8">
            <v>582.11</v>
          </cell>
          <cell r="M8">
            <v>582.11</v>
          </cell>
          <cell r="N8">
            <v>6985.319999999999</v>
          </cell>
        </row>
        <row r="10">
          <cell r="A10" t="str">
            <v>A1</v>
          </cell>
          <cell r="B10">
            <v>182.07999999999998</v>
          </cell>
          <cell r="C10">
            <v>182.07999999999998</v>
          </cell>
          <cell r="D10">
            <v>182.07999999999998</v>
          </cell>
          <cell r="E10">
            <v>182.07999999999998</v>
          </cell>
          <cell r="F10">
            <v>182.07999999999998</v>
          </cell>
          <cell r="G10">
            <v>182.07999999999998</v>
          </cell>
          <cell r="H10">
            <v>182.07999999999998</v>
          </cell>
          <cell r="I10">
            <v>182.07999999999998</v>
          </cell>
          <cell r="J10">
            <v>182.07999999999998</v>
          </cell>
          <cell r="K10">
            <v>182.07999999999998</v>
          </cell>
          <cell r="L10">
            <v>182.07999999999998</v>
          </cell>
          <cell r="M10">
            <v>182.07999999999998</v>
          </cell>
          <cell r="N10">
            <v>2184.9599999999996</v>
          </cell>
        </row>
        <row r="11">
          <cell r="A11" t="str">
            <v>A2</v>
          </cell>
          <cell r="B11">
            <v>148.82</v>
          </cell>
          <cell r="C11">
            <v>148.82</v>
          </cell>
          <cell r="D11">
            <v>148.82</v>
          </cell>
          <cell r="E11">
            <v>148.82</v>
          </cell>
          <cell r="F11">
            <v>148.82</v>
          </cell>
          <cell r="G11">
            <v>148.82</v>
          </cell>
          <cell r="H11">
            <v>148.82</v>
          </cell>
          <cell r="I11">
            <v>148.82</v>
          </cell>
          <cell r="J11">
            <v>148.82</v>
          </cell>
          <cell r="K11">
            <v>148.82</v>
          </cell>
          <cell r="L11">
            <v>148.82</v>
          </cell>
          <cell r="M11">
            <v>148.82</v>
          </cell>
          <cell r="N11">
            <v>1785.8399999999995</v>
          </cell>
        </row>
        <row r="12">
          <cell r="A12" t="str">
            <v>B</v>
          </cell>
          <cell r="B12">
            <v>137.89999999999998</v>
          </cell>
          <cell r="C12">
            <v>137.89999999999998</v>
          </cell>
          <cell r="D12">
            <v>137.89999999999998</v>
          </cell>
          <cell r="E12">
            <v>137.89999999999998</v>
          </cell>
          <cell r="F12">
            <v>137.89999999999998</v>
          </cell>
          <cell r="G12">
            <v>137.89999999999998</v>
          </cell>
          <cell r="H12">
            <v>137.89999999999998</v>
          </cell>
          <cell r="I12">
            <v>137.89999999999998</v>
          </cell>
          <cell r="J12">
            <v>137.89999999999998</v>
          </cell>
          <cell r="K12">
            <v>137.89999999999998</v>
          </cell>
          <cell r="L12">
            <v>137.89999999999998</v>
          </cell>
          <cell r="M12">
            <v>137.89999999999998</v>
          </cell>
          <cell r="N12">
            <v>1654.8000000000002</v>
          </cell>
        </row>
        <row r="13">
          <cell r="A13" t="str">
            <v>C1</v>
          </cell>
          <cell r="B13">
            <v>122.7</v>
          </cell>
          <cell r="C13">
            <v>122.7</v>
          </cell>
          <cell r="D13">
            <v>122.7</v>
          </cell>
          <cell r="E13">
            <v>122.7</v>
          </cell>
          <cell r="F13">
            <v>122.7</v>
          </cell>
          <cell r="G13">
            <v>122.7</v>
          </cell>
          <cell r="H13">
            <v>122.7</v>
          </cell>
          <cell r="I13">
            <v>122.7</v>
          </cell>
          <cell r="J13">
            <v>122.7</v>
          </cell>
          <cell r="K13">
            <v>122.7</v>
          </cell>
          <cell r="L13">
            <v>122.7</v>
          </cell>
          <cell r="M13">
            <v>122.7</v>
          </cell>
          <cell r="N13">
            <v>1472.4000000000003</v>
          </cell>
        </row>
        <row r="14">
          <cell r="A14" t="str">
            <v>C2</v>
          </cell>
          <cell r="B14">
            <v>101.15</v>
          </cell>
          <cell r="C14">
            <v>101.15</v>
          </cell>
          <cell r="D14">
            <v>101.15</v>
          </cell>
          <cell r="E14">
            <v>101.15</v>
          </cell>
          <cell r="F14">
            <v>101.15</v>
          </cell>
          <cell r="G14">
            <v>101.15</v>
          </cell>
          <cell r="H14">
            <v>101.15</v>
          </cell>
          <cell r="I14">
            <v>101.15</v>
          </cell>
          <cell r="J14">
            <v>101.15</v>
          </cell>
          <cell r="K14">
            <v>101.15</v>
          </cell>
          <cell r="L14">
            <v>101.15</v>
          </cell>
          <cell r="M14">
            <v>101.15</v>
          </cell>
          <cell r="N14">
            <v>1213.8</v>
          </cell>
        </row>
        <row r="15">
          <cell r="A15" t="str">
            <v>E</v>
          </cell>
          <cell r="B15">
            <v>89.35000000000001</v>
          </cell>
          <cell r="C15">
            <v>89.35000000000001</v>
          </cell>
          <cell r="D15">
            <v>89.35000000000001</v>
          </cell>
          <cell r="E15">
            <v>89.35000000000001</v>
          </cell>
          <cell r="F15">
            <v>89.35000000000001</v>
          </cell>
          <cell r="G15">
            <v>89.35000000000001</v>
          </cell>
          <cell r="H15">
            <v>89.35000000000001</v>
          </cell>
          <cell r="I15">
            <v>89.35000000000001</v>
          </cell>
          <cell r="J15">
            <v>89.35000000000001</v>
          </cell>
          <cell r="K15">
            <v>89.35000000000001</v>
          </cell>
          <cell r="L15">
            <v>89.35000000000001</v>
          </cell>
          <cell r="M15">
            <v>89.35000000000001</v>
          </cell>
          <cell r="N15">
            <v>1072.2</v>
          </cell>
        </row>
        <row r="24">
          <cell r="A24">
            <v>30</v>
          </cell>
          <cell r="B24">
            <v>1028.17</v>
          </cell>
          <cell r="C24">
            <v>1028.17</v>
          </cell>
          <cell r="D24">
            <v>1028.17</v>
          </cell>
          <cell r="E24">
            <v>1028.17</v>
          </cell>
          <cell r="F24">
            <v>1028.17</v>
          </cell>
          <cell r="G24">
            <v>1028.17</v>
          </cell>
          <cell r="H24">
            <v>1028.17</v>
          </cell>
          <cell r="I24">
            <v>1028.17</v>
          </cell>
          <cell r="J24">
            <v>1028.17</v>
          </cell>
          <cell r="K24">
            <v>1028.17</v>
          </cell>
          <cell r="L24">
            <v>1028.17</v>
          </cell>
          <cell r="M24">
            <v>1028.17</v>
          </cell>
          <cell r="N24">
            <v>12338.04</v>
          </cell>
        </row>
        <row r="25">
          <cell r="A25">
            <v>29</v>
          </cell>
          <cell r="B25">
            <v>922.2199999999999</v>
          </cell>
          <cell r="C25">
            <v>922.2199999999999</v>
          </cell>
          <cell r="D25">
            <v>922.2199999999999</v>
          </cell>
          <cell r="E25">
            <v>922.2199999999999</v>
          </cell>
          <cell r="F25">
            <v>922.2199999999999</v>
          </cell>
          <cell r="G25">
            <v>922.2199999999999</v>
          </cell>
          <cell r="H25">
            <v>922.2199999999999</v>
          </cell>
          <cell r="I25">
            <v>922.2199999999999</v>
          </cell>
          <cell r="J25">
            <v>922.2199999999999</v>
          </cell>
          <cell r="K25">
            <v>922.2199999999999</v>
          </cell>
          <cell r="L25">
            <v>922.2199999999999</v>
          </cell>
          <cell r="M25">
            <v>922.2199999999999</v>
          </cell>
          <cell r="N25">
            <v>11066.639999999998</v>
          </cell>
        </row>
        <row r="26">
          <cell r="A26">
            <v>28</v>
          </cell>
          <cell r="B26">
            <v>883.46</v>
          </cell>
          <cell r="C26">
            <v>883.46</v>
          </cell>
          <cell r="D26">
            <v>883.46</v>
          </cell>
          <cell r="E26">
            <v>883.46</v>
          </cell>
          <cell r="F26">
            <v>883.46</v>
          </cell>
          <cell r="G26">
            <v>883.46</v>
          </cell>
          <cell r="H26">
            <v>883.46</v>
          </cell>
          <cell r="I26">
            <v>883.46</v>
          </cell>
          <cell r="J26">
            <v>883.46</v>
          </cell>
          <cell r="K26">
            <v>883.46</v>
          </cell>
          <cell r="L26">
            <v>883.46</v>
          </cell>
          <cell r="M26">
            <v>883.46</v>
          </cell>
          <cell r="N26">
            <v>10601.52</v>
          </cell>
        </row>
        <row r="27">
          <cell r="A27">
            <v>27</v>
          </cell>
          <cell r="B27">
            <v>844.65</v>
          </cell>
          <cell r="C27">
            <v>844.65</v>
          </cell>
          <cell r="D27">
            <v>844.65</v>
          </cell>
          <cell r="E27">
            <v>844.65</v>
          </cell>
          <cell r="F27">
            <v>844.65</v>
          </cell>
          <cell r="G27">
            <v>844.65</v>
          </cell>
          <cell r="H27">
            <v>844.65</v>
          </cell>
          <cell r="I27">
            <v>844.65</v>
          </cell>
          <cell r="J27">
            <v>844.65</v>
          </cell>
          <cell r="K27">
            <v>844.65</v>
          </cell>
          <cell r="L27">
            <v>844.65</v>
          </cell>
          <cell r="M27">
            <v>844.65</v>
          </cell>
          <cell r="N27">
            <v>10135.799999999997</v>
          </cell>
        </row>
        <row r="28">
          <cell r="A28">
            <v>26</v>
          </cell>
          <cell r="B28">
            <v>741.04</v>
          </cell>
          <cell r="C28">
            <v>741.04</v>
          </cell>
          <cell r="D28">
            <v>741.04</v>
          </cell>
          <cell r="E28">
            <v>741.04</v>
          </cell>
          <cell r="F28">
            <v>741.04</v>
          </cell>
          <cell r="G28">
            <v>741.04</v>
          </cell>
          <cell r="H28">
            <v>741.04</v>
          </cell>
          <cell r="I28">
            <v>741.04</v>
          </cell>
          <cell r="J28">
            <v>741.04</v>
          </cell>
          <cell r="K28">
            <v>741.04</v>
          </cell>
          <cell r="L28">
            <v>741.04</v>
          </cell>
          <cell r="M28">
            <v>741.04</v>
          </cell>
          <cell r="N28">
            <v>8892.48</v>
          </cell>
        </row>
        <row r="29">
          <cell r="A29">
            <v>25</v>
          </cell>
          <cell r="B29">
            <v>657.46</v>
          </cell>
          <cell r="C29">
            <v>657.46</v>
          </cell>
          <cell r="D29">
            <v>657.46</v>
          </cell>
          <cell r="E29">
            <v>657.46</v>
          </cell>
          <cell r="F29">
            <v>657.46</v>
          </cell>
          <cell r="G29">
            <v>657.46</v>
          </cell>
          <cell r="H29">
            <v>657.46</v>
          </cell>
          <cell r="I29">
            <v>657.46</v>
          </cell>
          <cell r="J29">
            <v>657.46</v>
          </cell>
          <cell r="K29">
            <v>657.46</v>
          </cell>
          <cell r="L29">
            <v>657.46</v>
          </cell>
          <cell r="M29">
            <v>657.46</v>
          </cell>
          <cell r="N29">
            <v>7889.52</v>
          </cell>
        </row>
        <row r="30">
          <cell r="A30">
            <v>24</v>
          </cell>
          <cell r="B30">
            <v>618.67</v>
          </cell>
          <cell r="C30">
            <v>618.67</v>
          </cell>
          <cell r="D30">
            <v>618.67</v>
          </cell>
          <cell r="E30">
            <v>618.67</v>
          </cell>
          <cell r="F30">
            <v>618.67</v>
          </cell>
          <cell r="G30">
            <v>618.67</v>
          </cell>
          <cell r="H30">
            <v>618.67</v>
          </cell>
          <cell r="I30">
            <v>618.67</v>
          </cell>
          <cell r="J30">
            <v>618.67</v>
          </cell>
          <cell r="K30">
            <v>618.67</v>
          </cell>
          <cell r="L30">
            <v>618.67</v>
          </cell>
          <cell r="M30">
            <v>618.67</v>
          </cell>
          <cell r="N30">
            <v>7424.04</v>
          </cell>
        </row>
        <row r="31">
          <cell r="A31">
            <v>23</v>
          </cell>
          <cell r="B31">
            <v>579.9399999999999</v>
          </cell>
          <cell r="C31">
            <v>579.9399999999999</v>
          </cell>
          <cell r="D31">
            <v>579.9399999999999</v>
          </cell>
          <cell r="E31">
            <v>579.9399999999999</v>
          </cell>
          <cell r="F31">
            <v>579.9399999999999</v>
          </cell>
          <cell r="G31">
            <v>579.9399999999999</v>
          </cell>
          <cell r="H31">
            <v>579.9399999999999</v>
          </cell>
          <cell r="I31">
            <v>579.9399999999999</v>
          </cell>
          <cell r="J31">
            <v>579.9399999999999</v>
          </cell>
          <cell r="K31">
            <v>579.9399999999999</v>
          </cell>
          <cell r="L31">
            <v>579.9399999999999</v>
          </cell>
          <cell r="M31">
            <v>579.9399999999999</v>
          </cell>
          <cell r="N31">
            <v>6959.279999999998</v>
          </cell>
        </row>
        <row r="32">
          <cell r="A32">
            <v>22</v>
          </cell>
          <cell r="B32">
            <v>541.12</v>
          </cell>
          <cell r="C32">
            <v>541.12</v>
          </cell>
          <cell r="D32">
            <v>541.12</v>
          </cell>
          <cell r="E32">
            <v>541.12</v>
          </cell>
          <cell r="F32">
            <v>541.12</v>
          </cell>
          <cell r="G32">
            <v>541.12</v>
          </cell>
          <cell r="H32">
            <v>541.12</v>
          </cell>
          <cell r="I32">
            <v>541.12</v>
          </cell>
          <cell r="J32">
            <v>541.12</v>
          </cell>
          <cell r="K32">
            <v>541.12</v>
          </cell>
          <cell r="L32">
            <v>541.12</v>
          </cell>
          <cell r="M32">
            <v>541.12</v>
          </cell>
          <cell r="N32">
            <v>6493.44</v>
          </cell>
        </row>
        <row r="33">
          <cell r="A33">
            <v>21</v>
          </cell>
          <cell r="B33">
            <v>502.40000000000003</v>
          </cell>
          <cell r="C33">
            <v>502.40000000000003</v>
          </cell>
          <cell r="D33">
            <v>502.40000000000003</v>
          </cell>
          <cell r="E33">
            <v>502.40000000000003</v>
          </cell>
          <cell r="F33">
            <v>502.40000000000003</v>
          </cell>
          <cell r="G33">
            <v>502.40000000000003</v>
          </cell>
          <cell r="H33">
            <v>502.40000000000003</v>
          </cell>
          <cell r="I33">
            <v>502.40000000000003</v>
          </cell>
          <cell r="J33">
            <v>502.40000000000003</v>
          </cell>
          <cell r="K33">
            <v>502.40000000000003</v>
          </cell>
          <cell r="L33">
            <v>502.40000000000003</v>
          </cell>
          <cell r="M33">
            <v>502.40000000000003</v>
          </cell>
          <cell r="N33">
            <v>6028.799999999999</v>
          </cell>
        </row>
        <row r="34">
          <cell r="A34">
            <v>20</v>
          </cell>
          <cell r="B34">
            <v>466.68</v>
          </cell>
          <cell r="C34">
            <v>466.68</v>
          </cell>
          <cell r="D34">
            <v>466.68</v>
          </cell>
          <cell r="E34">
            <v>466.68</v>
          </cell>
          <cell r="F34">
            <v>466.68</v>
          </cell>
          <cell r="G34">
            <v>466.68</v>
          </cell>
          <cell r="H34">
            <v>466.68</v>
          </cell>
          <cell r="I34">
            <v>466.68</v>
          </cell>
          <cell r="J34">
            <v>466.68</v>
          </cell>
          <cell r="K34">
            <v>466.68</v>
          </cell>
          <cell r="L34">
            <v>466.68</v>
          </cell>
          <cell r="M34">
            <v>466.68</v>
          </cell>
          <cell r="N34">
            <v>5600.160000000001</v>
          </cell>
        </row>
        <row r="35">
          <cell r="A35">
            <v>19</v>
          </cell>
          <cell r="B35">
            <v>442.85999999999996</v>
          </cell>
          <cell r="C35">
            <v>442.85999999999996</v>
          </cell>
          <cell r="D35">
            <v>442.85999999999996</v>
          </cell>
          <cell r="E35">
            <v>442.85999999999996</v>
          </cell>
          <cell r="F35">
            <v>442.85999999999996</v>
          </cell>
          <cell r="G35">
            <v>442.85999999999996</v>
          </cell>
          <cell r="H35">
            <v>442.85999999999996</v>
          </cell>
          <cell r="I35">
            <v>442.85999999999996</v>
          </cell>
          <cell r="J35">
            <v>442.85999999999996</v>
          </cell>
          <cell r="K35">
            <v>442.85999999999996</v>
          </cell>
          <cell r="L35">
            <v>442.85999999999996</v>
          </cell>
          <cell r="M35">
            <v>442.85999999999996</v>
          </cell>
          <cell r="N35">
            <v>5314.32</v>
          </cell>
        </row>
        <row r="36">
          <cell r="A36">
            <v>18</v>
          </cell>
          <cell r="B36">
            <v>419.02</v>
          </cell>
          <cell r="C36">
            <v>419.02</v>
          </cell>
          <cell r="D36">
            <v>419.02</v>
          </cell>
          <cell r="E36">
            <v>419.02</v>
          </cell>
          <cell r="F36">
            <v>419.02</v>
          </cell>
          <cell r="G36">
            <v>419.02</v>
          </cell>
          <cell r="H36">
            <v>419.02</v>
          </cell>
          <cell r="I36">
            <v>419.02</v>
          </cell>
          <cell r="J36">
            <v>419.02</v>
          </cell>
          <cell r="K36">
            <v>419.02</v>
          </cell>
          <cell r="L36">
            <v>419.02</v>
          </cell>
          <cell r="M36">
            <v>419.02</v>
          </cell>
          <cell r="N36">
            <v>5028.24</v>
          </cell>
        </row>
        <row r="37">
          <cell r="A37">
            <v>17</v>
          </cell>
          <cell r="B37">
            <v>395.18</v>
          </cell>
          <cell r="C37">
            <v>395.18</v>
          </cell>
          <cell r="D37">
            <v>395.18</v>
          </cell>
          <cell r="E37">
            <v>395.18</v>
          </cell>
          <cell r="F37">
            <v>395.18</v>
          </cell>
          <cell r="G37">
            <v>395.18</v>
          </cell>
          <cell r="H37">
            <v>395.18</v>
          </cell>
          <cell r="I37">
            <v>395.18</v>
          </cell>
          <cell r="J37">
            <v>395.18</v>
          </cell>
          <cell r="K37">
            <v>395.18</v>
          </cell>
          <cell r="L37">
            <v>395.18</v>
          </cell>
          <cell r="M37">
            <v>395.18</v>
          </cell>
          <cell r="N37">
            <v>4742.16</v>
          </cell>
        </row>
        <row r="38">
          <cell r="A38">
            <v>16</v>
          </cell>
          <cell r="B38">
            <v>371.41</v>
          </cell>
          <cell r="C38">
            <v>371.41</v>
          </cell>
          <cell r="D38">
            <v>371.41</v>
          </cell>
          <cell r="E38">
            <v>371.41</v>
          </cell>
          <cell r="F38">
            <v>371.41</v>
          </cell>
          <cell r="G38">
            <v>371.41</v>
          </cell>
          <cell r="H38">
            <v>371.41</v>
          </cell>
          <cell r="I38">
            <v>371.41</v>
          </cell>
          <cell r="J38">
            <v>371.41</v>
          </cell>
          <cell r="K38">
            <v>371.41</v>
          </cell>
          <cell r="L38">
            <v>371.41</v>
          </cell>
          <cell r="M38">
            <v>371.41</v>
          </cell>
          <cell r="N38">
            <v>4456.919999999999</v>
          </cell>
        </row>
        <row r="39">
          <cell r="A39">
            <v>15</v>
          </cell>
          <cell r="B39">
            <v>347.53999999999996</v>
          </cell>
          <cell r="C39">
            <v>347.53999999999996</v>
          </cell>
          <cell r="D39">
            <v>347.53999999999996</v>
          </cell>
          <cell r="E39">
            <v>347.53999999999996</v>
          </cell>
          <cell r="F39">
            <v>347.53999999999996</v>
          </cell>
          <cell r="G39">
            <v>347.53999999999996</v>
          </cell>
          <cell r="H39">
            <v>347.53999999999996</v>
          </cell>
          <cell r="I39">
            <v>347.53999999999996</v>
          </cell>
          <cell r="J39">
            <v>347.53999999999996</v>
          </cell>
          <cell r="K39">
            <v>347.53999999999996</v>
          </cell>
          <cell r="L39">
            <v>347.53999999999996</v>
          </cell>
          <cell r="M39">
            <v>347.53999999999996</v>
          </cell>
          <cell r="N39">
            <v>4170.48</v>
          </cell>
        </row>
        <row r="40">
          <cell r="A40">
            <v>14</v>
          </cell>
          <cell r="B40">
            <v>323.74</v>
          </cell>
          <cell r="C40">
            <v>323.74</v>
          </cell>
          <cell r="D40">
            <v>323.74</v>
          </cell>
          <cell r="E40">
            <v>323.74</v>
          </cell>
          <cell r="F40">
            <v>323.74</v>
          </cell>
          <cell r="G40">
            <v>323.74</v>
          </cell>
          <cell r="H40">
            <v>323.74</v>
          </cell>
          <cell r="I40">
            <v>323.74</v>
          </cell>
          <cell r="J40">
            <v>323.74</v>
          </cell>
          <cell r="K40">
            <v>323.74</v>
          </cell>
          <cell r="L40">
            <v>323.74</v>
          </cell>
          <cell r="M40">
            <v>323.74</v>
          </cell>
          <cell r="N40">
            <v>3884.879999999999</v>
          </cell>
        </row>
        <row r="41">
          <cell r="A41">
            <v>13</v>
          </cell>
          <cell r="B41">
            <v>299.88</v>
          </cell>
          <cell r="C41">
            <v>299.88</v>
          </cell>
          <cell r="D41">
            <v>299.88</v>
          </cell>
          <cell r="E41">
            <v>299.88</v>
          </cell>
          <cell r="F41">
            <v>299.88</v>
          </cell>
          <cell r="G41">
            <v>299.88</v>
          </cell>
          <cell r="H41">
            <v>299.88</v>
          </cell>
          <cell r="I41">
            <v>299.88</v>
          </cell>
          <cell r="J41">
            <v>299.88</v>
          </cell>
          <cell r="K41">
            <v>299.88</v>
          </cell>
          <cell r="L41">
            <v>299.88</v>
          </cell>
          <cell r="M41">
            <v>299.88</v>
          </cell>
          <cell r="N41">
            <v>3598.560000000001</v>
          </cell>
        </row>
        <row r="42">
          <cell r="A42">
            <v>12</v>
          </cell>
          <cell r="B42">
            <v>276.04</v>
          </cell>
          <cell r="C42">
            <v>276.04</v>
          </cell>
          <cell r="D42">
            <v>276.04</v>
          </cell>
          <cell r="E42">
            <v>276.04</v>
          </cell>
          <cell r="F42">
            <v>276.04</v>
          </cell>
          <cell r="G42">
            <v>276.04</v>
          </cell>
          <cell r="H42">
            <v>276.04</v>
          </cell>
          <cell r="I42">
            <v>276.04</v>
          </cell>
          <cell r="J42">
            <v>276.04</v>
          </cell>
          <cell r="K42">
            <v>276.04</v>
          </cell>
          <cell r="L42">
            <v>276.04</v>
          </cell>
          <cell r="M42">
            <v>276.04</v>
          </cell>
          <cell r="N42">
            <v>3312.48</v>
          </cell>
        </row>
        <row r="43">
          <cell r="A43">
            <v>11</v>
          </cell>
          <cell r="B43">
            <v>252.20000000000002</v>
          </cell>
          <cell r="C43">
            <v>252.20000000000002</v>
          </cell>
          <cell r="D43">
            <v>252.20000000000002</v>
          </cell>
          <cell r="E43">
            <v>252.20000000000002</v>
          </cell>
          <cell r="F43">
            <v>252.20000000000002</v>
          </cell>
          <cell r="G43">
            <v>252.20000000000002</v>
          </cell>
          <cell r="H43">
            <v>252.20000000000002</v>
          </cell>
          <cell r="I43">
            <v>252.20000000000002</v>
          </cell>
          <cell r="J43">
            <v>252.20000000000002</v>
          </cell>
          <cell r="K43">
            <v>252.20000000000002</v>
          </cell>
          <cell r="L43">
            <v>252.20000000000002</v>
          </cell>
          <cell r="M43">
            <v>252.20000000000002</v>
          </cell>
          <cell r="N43">
            <v>3026.3999999999996</v>
          </cell>
        </row>
        <row r="44">
          <cell r="A44">
            <v>10</v>
          </cell>
          <cell r="B44">
            <v>228.41</v>
          </cell>
          <cell r="C44">
            <v>228.41</v>
          </cell>
          <cell r="D44">
            <v>228.41</v>
          </cell>
          <cell r="E44">
            <v>228.41</v>
          </cell>
          <cell r="F44">
            <v>228.41</v>
          </cell>
          <cell r="G44">
            <v>228.41</v>
          </cell>
          <cell r="H44">
            <v>228.41</v>
          </cell>
          <cell r="I44">
            <v>228.41</v>
          </cell>
          <cell r="J44">
            <v>228.41</v>
          </cell>
          <cell r="K44">
            <v>228.41</v>
          </cell>
          <cell r="L44">
            <v>228.41</v>
          </cell>
          <cell r="M44">
            <v>228.41</v>
          </cell>
          <cell r="N44">
            <v>2740.9199999999996</v>
          </cell>
        </row>
        <row r="45">
          <cell r="A45">
            <v>9</v>
          </cell>
          <cell r="B45">
            <v>216.51</v>
          </cell>
          <cell r="C45">
            <v>216.51</v>
          </cell>
          <cell r="D45">
            <v>216.51</v>
          </cell>
          <cell r="E45">
            <v>216.51</v>
          </cell>
          <cell r="F45">
            <v>216.51</v>
          </cell>
          <cell r="G45">
            <v>216.51</v>
          </cell>
          <cell r="H45">
            <v>216.51</v>
          </cell>
          <cell r="I45">
            <v>216.51</v>
          </cell>
          <cell r="J45">
            <v>216.51</v>
          </cell>
          <cell r="K45">
            <v>216.51</v>
          </cell>
          <cell r="L45">
            <v>216.51</v>
          </cell>
          <cell r="M45">
            <v>216.51</v>
          </cell>
          <cell r="N45">
            <v>2598.12</v>
          </cell>
        </row>
        <row r="46">
          <cell r="A46">
            <v>8</v>
          </cell>
          <cell r="B46">
            <v>204.54999999999998</v>
          </cell>
          <cell r="C46">
            <v>204.54999999999998</v>
          </cell>
          <cell r="D46">
            <v>204.54999999999998</v>
          </cell>
          <cell r="E46">
            <v>204.54999999999998</v>
          </cell>
          <cell r="F46">
            <v>204.54999999999998</v>
          </cell>
          <cell r="G46">
            <v>204.54999999999998</v>
          </cell>
          <cell r="H46">
            <v>204.54999999999998</v>
          </cell>
          <cell r="I46">
            <v>204.54999999999998</v>
          </cell>
          <cell r="J46">
            <v>204.54999999999998</v>
          </cell>
          <cell r="K46">
            <v>204.54999999999998</v>
          </cell>
          <cell r="L46">
            <v>204.54999999999998</v>
          </cell>
          <cell r="M46">
            <v>204.54999999999998</v>
          </cell>
          <cell r="N46">
            <v>2454.6</v>
          </cell>
        </row>
        <row r="47">
          <cell r="A47">
            <v>7</v>
          </cell>
          <cell r="B47">
            <v>192.65</v>
          </cell>
          <cell r="C47">
            <v>192.65</v>
          </cell>
          <cell r="D47">
            <v>192.65</v>
          </cell>
          <cell r="E47">
            <v>192.65</v>
          </cell>
          <cell r="F47">
            <v>192.65</v>
          </cell>
          <cell r="G47">
            <v>192.65</v>
          </cell>
          <cell r="H47">
            <v>192.65</v>
          </cell>
          <cell r="I47">
            <v>192.65</v>
          </cell>
          <cell r="J47">
            <v>192.65</v>
          </cell>
          <cell r="K47">
            <v>192.65</v>
          </cell>
          <cell r="L47">
            <v>192.65</v>
          </cell>
          <cell r="M47">
            <v>192.65</v>
          </cell>
          <cell r="N47">
            <v>2311.8000000000006</v>
          </cell>
        </row>
        <row r="48">
          <cell r="A48">
            <v>6</v>
          </cell>
          <cell r="B48">
            <v>180.73000000000002</v>
          </cell>
          <cell r="C48">
            <v>180.73000000000002</v>
          </cell>
          <cell r="D48">
            <v>180.73000000000002</v>
          </cell>
          <cell r="E48">
            <v>180.73000000000002</v>
          </cell>
          <cell r="F48">
            <v>180.73000000000002</v>
          </cell>
          <cell r="G48">
            <v>180.73000000000002</v>
          </cell>
          <cell r="H48">
            <v>180.73000000000002</v>
          </cell>
          <cell r="I48">
            <v>180.73000000000002</v>
          </cell>
          <cell r="J48">
            <v>180.73000000000002</v>
          </cell>
          <cell r="K48">
            <v>180.73000000000002</v>
          </cell>
          <cell r="L48">
            <v>180.73000000000002</v>
          </cell>
          <cell r="M48">
            <v>180.73000000000002</v>
          </cell>
          <cell r="N48">
            <v>2168.76</v>
          </cell>
        </row>
        <row r="49">
          <cell r="A49">
            <v>5</v>
          </cell>
          <cell r="B49">
            <v>168.82</v>
          </cell>
          <cell r="C49">
            <v>168.82</v>
          </cell>
          <cell r="D49">
            <v>168.82</v>
          </cell>
          <cell r="E49">
            <v>168.82</v>
          </cell>
          <cell r="F49">
            <v>168.82</v>
          </cell>
          <cell r="G49">
            <v>168.82</v>
          </cell>
          <cell r="H49">
            <v>168.82</v>
          </cell>
          <cell r="I49">
            <v>168.82</v>
          </cell>
          <cell r="J49">
            <v>168.82</v>
          </cell>
          <cell r="K49">
            <v>168.82</v>
          </cell>
          <cell r="L49">
            <v>168.82</v>
          </cell>
          <cell r="M49">
            <v>168.82</v>
          </cell>
          <cell r="N49">
            <v>2025.8399999999995</v>
          </cell>
        </row>
        <row r="50">
          <cell r="A50">
            <v>4</v>
          </cell>
          <cell r="B50">
            <v>150.96</v>
          </cell>
          <cell r="C50">
            <v>150.96</v>
          </cell>
          <cell r="D50">
            <v>150.96</v>
          </cell>
          <cell r="E50">
            <v>150.96</v>
          </cell>
          <cell r="F50">
            <v>150.96</v>
          </cell>
          <cell r="G50">
            <v>150.96</v>
          </cell>
          <cell r="H50">
            <v>150.96</v>
          </cell>
          <cell r="I50">
            <v>150.96</v>
          </cell>
          <cell r="J50">
            <v>150.96</v>
          </cell>
          <cell r="K50">
            <v>150.96</v>
          </cell>
          <cell r="L50">
            <v>150.96</v>
          </cell>
          <cell r="M50">
            <v>150.96</v>
          </cell>
          <cell r="N50">
            <v>1811.5200000000002</v>
          </cell>
        </row>
        <row r="51">
          <cell r="A51">
            <v>3</v>
          </cell>
          <cell r="B51">
            <v>133.12</v>
          </cell>
          <cell r="C51">
            <v>133.12</v>
          </cell>
          <cell r="D51">
            <v>133.12</v>
          </cell>
          <cell r="E51">
            <v>133.12</v>
          </cell>
          <cell r="F51">
            <v>133.12</v>
          </cell>
          <cell r="G51">
            <v>133.12</v>
          </cell>
          <cell r="H51">
            <v>133.12</v>
          </cell>
          <cell r="I51">
            <v>133.12</v>
          </cell>
          <cell r="J51">
            <v>133.12</v>
          </cell>
          <cell r="K51">
            <v>133.12</v>
          </cell>
          <cell r="L51">
            <v>133.12</v>
          </cell>
          <cell r="M51">
            <v>133.12</v>
          </cell>
          <cell r="N51">
            <v>1597.4399999999996</v>
          </cell>
        </row>
        <row r="52">
          <cell r="A52">
            <v>2</v>
          </cell>
          <cell r="B52">
            <v>115.25</v>
          </cell>
          <cell r="C52">
            <v>115.25</v>
          </cell>
          <cell r="D52">
            <v>115.25</v>
          </cell>
          <cell r="E52">
            <v>115.25</v>
          </cell>
          <cell r="F52">
            <v>115.25</v>
          </cell>
          <cell r="G52">
            <v>115.25</v>
          </cell>
          <cell r="H52">
            <v>115.25</v>
          </cell>
          <cell r="I52">
            <v>115.25</v>
          </cell>
          <cell r="J52">
            <v>115.25</v>
          </cell>
          <cell r="K52">
            <v>115.25</v>
          </cell>
          <cell r="L52">
            <v>115.25</v>
          </cell>
          <cell r="M52">
            <v>115.25</v>
          </cell>
          <cell r="N52">
            <v>1383</v>
          </cell>
        </row>
        <row r="53">
          <cell r="A53">
            <v>1</v>
          </cell>
          <cell r="B53">
            <v>97.39999999999999</v>
          </cell>
          <cell r="C53">
            <v>97.39999999999999</v>
          </cell>
          <cell r="D53">
            <v>97.39999999999999</v>
          </cell>
          <cell r="E53">
            <v>97.39999999999999</v>
          </cell>
          <cell r="F53">
            <v>97.39999999999999</v>
          </cell>
          <cell r="G53">
            <v>97.39999999999999</v>
          </cell>
          <cell r="H53">
            <v>97.39999999999999</v>
          </cell>
          <cell r="I53">
            <v>97.39999999999999</v>
          </cell>
          <cell r="J53">
            <v>97.39999999999999</v>
          </cell>
          <cell r="K53">
            <v>97.39999999999999</v>
          </cell>
          <cell r="L53">
            <v>97.39999999999999</v>
          </cell>
          <cell r="M53">
            <v>97.39999999999999</v>
          </cell>
          <cell r="N53">
            <v>1168.8</v>
          </cell>
        </row>
        <row r="55">
          <cell r="A55" t="str">
            <v>A1</v>
          </cell>
          <cell r="B55">
            <v>21.430000000000003</v>
          </cell>
          <cell r="C55">
            <v>21.430000000000003</v>
          </cell>
          <cell r="D55">
            <v>21.430000000000003</v>
          </cell>
          <cell r="E55">
            <v>21.430000000000003</v>
          </cell>
          <cell r="F55">
            <v>21.430000000000003</v>
          </cell>
          <cell r="G55">
            <v>21.430000000000003</v>
          </cell>
          <cell r="H55">
            <v>21.430000000000003</v>
          </cell>
          <cell r="I55">
            <v>21.430000000000003</v>
          </cell>
          <cell r="J55">
            <v>21.430000000000003</v>
          </cell>
          <cell r="K55">
            <v>21.430000000000003</v>
          </cell>
          <cell r="L55">
            <v>21.430000000000003</v>
          </cell>
          <cell r="M55">
            <v>21.430000000000003</v>
          </cell>
          <cell r="N55">
            <v>257.16</v>
          </cell>
        </row>
        <row r="56">
          <cell r="A56" t="str">
            <v>A2</v>
          </cell>
          <cell r="B56">
            <v>21.430000000000003</v>
          </cell>
          <cell r="C56">
            <v>21.430000000000003</v>
          </cell>
          <cell r="D56">
            <v>21.430000000000003</v>
          </cell>
          <cell r="E56">
            <v>21.430000000000003</v>
          </cell>
          <cell r="F56">
            <v>21.430000000000003</v>
          </cell>
          <cell r="G56">
            <v>21.430000000000003</v>
          </cell>
          <cell r="H56">
            <v>21.430000000000003</v>
          </cell>
          <cell r="I56">
            <v>21.430000000000003</v>
          </cell>
          <cell r="J56">
            <v>21.430000000000003</v>
          </cell>
          <cell r="K56">
            <v>21.430000000000003</v>
          </cell>
          <cell r="L56">
            <v>21.430000000000003</v>
          </cell>
          <cell r="M56">
            <v>21.430000000000003</v>
          </cell>
          <cell r="N56">
            <v>257.16</v>
          </cell>
        </row>
        <row r="57">
          <cell r="A57" t="str">
            <v>B</v>
          </cell>
          <cell r="B57">
            <v>21.430000000000003</v>
          </cell>
          <cell r="C57">
            <v>21.430000000000003</v>
          </cell>
          <cell r="D57">
            <v>21.430000000000003</v>
          </cell>
          <cell r="E57">
            <v>21.430000000000003</v>
          </cell>
          <cell r="F57">
            <v>21.430000000000003</v>
          </cell>
          <cell r="G57">
            <v>21.430000000000003</v>
          </cell>
          <cell r="H57">
            <v>21.430000000000003</v>
          </cell>
          <cell r="I57">
            <v>21.430000000000003</v>
          </cell>
          <cell r="J57">
            <v>21.430000000000003</v>
          </cell>
          <cell r="K57">
            <v>21.430000000000003</v>
          </cell>
          <cell r="L57">
            <v>21.430000000000003</v>
          </cell>
          <cell r="M57">
            <v>21.430000000000003</v>
          </cell>
          <cell r="N57">
            <v>257.16</v>
          </cell>
        </row>
        <row r="58">
          <cell r="A58" t="str">
            <v>C1</v>
          </cell>
          <cell r="B58">
            <v>21.430000000000003</v>
          </cell>
          <cell r="C58">
            <v>21.430000000000003</v>
          </cell>
          <cell r="D58">
            <v>21.430000000000003</v>
          </cell>
          <cell r="E58">
            <v>21.430000000000003</v>
          </cell>
          <cell r="F58">
            <v>21.430000000000003</v>
          </cell>
          <cell r="G58">
            <v>21.430000000000003</v>
          </cell>
          <cell r="H58">
            <v>21.430000000000003</v>
          </cell>
          <cell r="I58">
            <v>21.430000000000003</v>
          </cell>
          <cell r="J58">
            <v>21.430000000000003</v>
          </cell>
          <cell r="K58">
            <v>21.430000000000003</v>
          </cell>
          <cell r="L58">
            <v>21.430000000000003</v>
          </cell>
          <cell r="M58">
            <v>21.430000000000003</v>
          </cell>
          <cell r="N58">
            <v>257.16</v>
          </cell>
        </row>
        <row r="59">
          <cell r="A59" t="str">
            <v>C2</v>
          </cell>
          <cell r="B59">
            <v>21.430000000000003</v>
          </cell>
          <cell r="C59">
            <v>21.430000000000003</v>
          </cell>
          <cell r="D59">
            <v>21.430000000000003</v>
          </cell>
          <cell r="E59">
            <v>21.430000000000003</v>
          </cell>
          <cell r="F59">
            <v>21.430000000000003</v>
          </cell>
          <cell r="G59">
            <v>21.430000000000003</v>
          </cell>
          <cell r="H59">
            <v>21.430000000000003</v>
          </cell>
          <cell r="I59">
            <v>21.430000000000003</v>
          </cell>
          <cell r="J59">
            <v>21.430000000000003</v>
          </cell>
          <cell r="K59">
            <v>21.430000000000003</v>
          </cell>
          <cell r="L59">
            <v>21.430000000000003</v>
          </cell>
          <cell r="M59">
            <v>21.430000000000003</v>
          </cell>
          <cell r="N59">
            <v>257.16</v>
          </cell>
        </row>
        <row r="60">
          <cell r="A60" t="str">
            <v>E</v>
          </cell>
          <cell r="B60">
            <v>21.430000000000003</v>
          </cell>
          <cell r="C60">
            <v>21.430000000000003</v>
          </cell>
          <cell r="D60">
            <v>21.430000000000003</v>
          </cell>
          <cell r="E60">
            <v>21.430000000000003</v>
          </cell>
          <cell r="F60">
            <v>21.430000000000003</v>
          </cell>
          <cell r="G60">
            <v>21.430000000000003</v>
          </cell>
          <cell r="H60">
            <v>21.430000000000003</v>
          </cell>
          <cell r="I60">
            <v>21.430000000000003</v>
          </cell>
          <cell r="J60">
            <v>21.430000000000003</v>
          </cell>
          <cell r="K60">
            <v>21.430000000000003</v>
          </cell>
          <cell r="L60">
            <v>21.430000000000003</v>
          </cell>
          <cell r="M60">
            <v>21.430000000000003</v>
          </cell>
          <cell r="N60">
            <v>257.16</v>
          </cell>
        </row>
        <row r="69">
          <cell r="A69" t="str">
            <v>A1</v>
          </cell>
          <cell r="G69">
            <v>726.35</v>
          </cell>
          <cell r="M69">
            <v>726.35</v>
          </cell>
          <cell r="N69">
            <v>1452.7</v>
          </cell>
        </row>
        <row r="70">
          <cell r="A70" t="str">
            <v>A2</v>
          </cell>
          <cell r="G70">
            <v>742.29</v>
          </cell>
          <cell r="M70">
            <v>742.29</v>
          </cell>
          <cell r="N70">
            <v>1484.58</v>
          </cell>
        </row>
        <row r="71">
          <cell r="A71" t="str">
            <v>B</v>
          </cell>
          <cell r="G71">
            <v>768.94</v>
          </cell>
          <cell r="M71">
            <v>768.94</v>
          </cell>
          <cell r="N71">
            <v>1537.88</v>
          </cell>
        </row>
        <row r="72">
          <cell r="A72" t="str">
            <v>C1</v>
          </cell>
          <cell r="G72">
            <v>660.48</v>
          </cell>
          <cell r="M72">
            <v>660.48</v>
          </cell>
          <cell r="N72">
            <v>1320.96</v>
          </cell>
        </row>
        <row r="73">
          <cell r="A73" t="str">
            <v>C2</v>
          </cell>
          <cell r="G73">
            <v>630.21</v>
          </cell>
          <cell r="M73">
            <v>630.21</v>
          </cell>
          <cell r="N73">
            <v>1260.42</v>
          </cell>
        </row>
        <row r="74">
          <cell r="A74" t="str">
            <v>E</v>
          </cell>
          <cell r="G74">
            <v>582.11</v>
          </cell>
          <cell r="M74">
            <v>582.11</v>
          </cell>
          <cell r="N74">
            <v>1164.22</v>
          </cell>
        </row>
        <row r="83">
          <cell r="A83" t="str">
            <v>A1</v>
          </cell>
          <cell r="G83">
            <v>1</v>
          </cell>
          <cell r="M83">
            <v>1</v>
          </cell>
        </row>
        <row r="84">
          <cell r="A84" t="str">
            <v>A2</v>
          </cell>
          <cell r="G84">
            <v>1</v>
          </cell>
          <cell r="M84">
            <v>1</v>
          </cell>
        </row>
        <row r="85">
          <cell r="A85" t="str">
            <v>B</v>
          </cell>
          <cell r="G85">
            <v>1</v>
          </cell>
          <cell r="M85">
            <v>1</v>
          </cell>
        </row>
        <row r="86">
          <cell r="A86" t="str">
            <v>C1</v>
          </cell>
          <cell r="G86">
            <v>1</v>
          </cell>
          <cell r="M86">
            <v>1</v>
          </cell>
        </row>
        <row r="87">
          <cell r="A87" t="str">
            <v>C2</v>
          </cell>
          <cell r="G87">
            <v>1</v>
          </cell>
          <cell r="M87">
            <v>1</v>
          </cell>
        </row>
        <row r="88">
          <cell r="A88" t="str">
            <v>E</v>
          </cell>
          <cell r="G88">
            <v>1</v>
          </cell>
          <cell r="M88">
            <v>1</v>
          </cell>
        </row>
        <row r="90">
          <cell r="A90" t="str">
            <v>A1</v>
          </cell>
          <cell r="G90">
            <v>1</v>
          </cell>
          <cell r="M90">
            <v>1</v>
          </cell>
        </row>
        <row r="91">
          <cell r="A91" t="str">
            <v>A2</v>
          </cell>
          <cell r="G91">
            <v>1</v>
          </cell>
          <cell r="M91">
            <v>1</v>
          </cell>
        </row>
        <row r="92">
          <cell r="A92" t="str">
            <v>B</v>
          </cell>
          <cell r="G92">
            <v>1</v>
          </cell>
          <cell r="M92">
            <v>1</v>
          </cell>
        </row>
        <row r="93">
          <cell r="A93" t="str">
            <v>C1</v>
          </cell>
          <cell r="G93">
            <v>1</v>
          </cell>
          <cell r="M93">
            <v>1</v>
          </cell>
        </row>
        <row r="94">
          <cell r="A94" t="str">
            <v>C2</v>
          </cell>
          <cell r="G94">
            <v>1</v>
          </cell>
          <cell r="M94">
            <v>1</v>
          </cell>
        </row>
        <row r="95">
          <cell r="A95" t="str">
            <v>E</v>
          </cell>
          <cell r="G95">
            <v>1</v>
          </cell>
          <cell r="M9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erencia Mensual 2019"/>
      <sheetName val="LAB 2019 ANUAL"/>
      <sheetName val="Anexo V"/>
      <sheetName val="Anexo VI"/>
      <sheetName val="Anexo VII"/>
      <sheetName val="Anexo VIII"/>
      <sheetName val="Anexo IX"/>
      <sheetName val="Anexo X"/>
    </sheetNames>
    <sheetDataSet>
      <sheetData sheetId="0">
        <row r="3">
          <cell r="A3" t="str">
            <v>A1</v>
          </cell>
          <cell r="B3">
            <v>1177.08</v>
          </cell>
          <cell r="C3">
            <v>1177.08</v>
          </cell>
          <cell r="D3">
            <v>1177.08</v>
          </cell>
          <cell r="E3">
            <v>1177.08</v>
          </cell>
          <cell r="F3">
            <v>1177.08</v>
          </cell>
          <cell r="G3">
            <v>1177.08</v>
          </cell>
          <cell r="H3">
            <v>1177.08</v>
          </cell>
          <cell r="I3">
            <v>1177.08</v>
          </cell>
          <cell r="J3">
            <v>1177.08</v>
          </cell>
          <cell r="K3">
            <v>1177.08</v>
          </cell>
          <cell r="L3">
            <v>1177.08</v>
          </cell>
          <cell r="M3">
            <v>1177.08</v>
          </cell>
          <cell r="N3">
            <v>14124.96</v>
          </cell>
        </row>
        <row r="4">
          <cell r="A4" t="str">
            <v>A2</v>
          </cell>
          <cell r="B4">
            <v>1017.79</v>
          </cell>
          <cell r="C4">
            <v>1017.79</v>
          </cell>
          <cell r="D4">
            <v>1017.79</v>
          </cell>
          <cell r="E4">
            <v>1017.79</v>
          </cell>
          <cell r="F4">
            <v>1017.79</v>
          </cell>
          <cell r="G4">
            <v>1017.79</v>
          </cell>
          <cell r="H4">
            <v>1017.79</v>
          </cell>
          <cell r="I4">
            <v>1017.79</v>
          </cell>
          <cell r="J4">
            <v>1017.79</v>
          </cell>
          <cell r="K4">
            <v>1017.79</v>
          </cell>
          <cell r="L4">
            <v>1017.79</v>
          </cell>
          <cell r="M4">
            <v>1017.79</v>
          </cell>
          <cell r="N4">
            <v>12213.480000000003</v>
          </cell>
        </row>
        <row r="5">
          <cell r="A5" t="str">
            <v>B</v>
          </cell>
          <cell r="B5">
            <v>889.68</v>
          </cell>
          <cell r="C5">
            <v>889.68</v>
          </cell>
          <cell r="D5">
            <v>889.68</v>
          </cell>
          <cell r="E5">
            <v>889.68</v>
          </cell>
          <cell r="F5">
            <v>889.68</v>
          </cell>
          <cell r="G5">
            <v>889.68</v>
          </cell>
          <cell r="H5">
            <v>889.68</v>
          </cell>
          <cell r="I5">
            <v>889.68</v>
          </cell>
          <cell r="J5">
            <v>889.68</v>
          </cell>
          <cell r="K5">
            <v>889.68</v>
          </cell>
          <cell r="L5">
            <v>889.68</v>
          </cell>
          <cell r="M5">
            <v>889.68</v>
          </cell>
          <cell r="N5">
            <v>10676.160000000002</v>
          </cell>
        </row>
        <row r="6">
          <cell r="A6" t="str">
            <v>C1</v>
          </cell>
          <cell r="B6">
            <v>764.19</v>
          </cell>
          <cell r="C6">
            <v>764.19</v>
          </cell>
          <cell r="D6">
            <v>764.19</v>
          </cell>
          <cell r="E6">
            <v>764.19</v>
          </cell>
          <cell r="F6">
            <v>764.19</v>
          </cell>
          <cell r="G6">
            <v>764.19</v>
          </cell>
          <cell r="H6">
            <v>764.19</v>
          </cell>
          <cell r="I6">
            <v>764.19</v>
          </cell>
          <cell r="J6">
            <v>764.19</v>
          </cell>
          <cell r="K6">
            <v>764.19</v>
          </cell>
          <cell r="L6">
            <v>764.19</v>
          </cell>
          <cell r="M6">
            <v>764.19</v>
          </cell>
          <cell r="N6">
            <v>9170.280000000002</v>
          </cell>
        </row>
        <row r="7">
          <cell r="A7" t="str">
            <v>C2</v>
          </cell>
          <cell r="B7">
            <v>636.01</v>
          </cell>
          <cell r="C7">
            <v>636.01</v>
          </cell>
          <cell r="D7">
            <v>636.01</v>
          </cell>
          <cell r="E7">
            <v>636.01</v>
          </cell>
          <cell r="F7">
            <v>636.01</v>
          </cell>
          <cell r="G7">
            <v>636.01</v>
          </cell>
          <cell r="H7">
            <v>636.01</v>
          </cell>
          <cell r="I7">
            <v>636.01</v>
          </cell>
          <cell r="J7">
            <v>636.01</v>
          </cell>
          <cell r="K7">
            <v>636.01</v>
          </cell>
          <cell r="L7">
            <v>636.01</v>
          </cell>
          <cell r="M7">
            <v>636.01</v>
          </cell>
          <cell r="N7">
            <v>7632.120000000002</v>
          </cell>
        </row>
        <row r="8">
          <cell r="A8" t="str">
            <v>E</v>
          </cell>
          <cell r="B8">
            <v>582.11</v>
          </cell>
          <cell r="C8">
            <v>582.11</v>
          </cell>
          <cell r="D8">
            <v>582.11</v>
          </cell>
          <cell r="E8">
            <v>582.11</v>
          </cell>
          <cell r="F8">
            <v>582.11</v>
          </cell>
          <cell r="G8">
            <v>582.11</v>
          </cell>
          <cell r="H8">
            <v>582.11</v>
          </cell>
          <cell r="I8">
            <v>582.11</v>
          </cell>
          <cell r="J8">
            <v>582.11</v>
          </cell>
          <cell r="K8">
            <v>582.11</v>
          </cell>
          <cell r="L8">
            <v>582.11</v>
          </cell>
          <cell r="M8">
            <v>582.11</v>
          </cell>
          <cell r="N8">
            <v>6985.319999999999</v>
          </cell>
        </row>
        <row r="10">
          <cell r="A10" t="str">
            <v>A1</v>
          </cell>
          <cell r="B10">
            <v>182.07999999999998</v>
          </cell>
          <cell r="C10">
            <v>182.07999999999998</v>
          </cell>
          <cell r="D10">
            <v>182.07999999999998</v>
          </cell>
          <cell r="E10">
            <v>182.07999999999998</v>
          </cell>
          <cell r="F10">
            <v>182.07999999999998</v>
          </cell>
          <cell r="G10">
            <v>182.07999999999998</v>
          </cell>
          <cell r="H10">
            <v>182.07999999999998</v>
          </cell>
          <cell r="I10">
            <v>182.07999999999998</v>
          </cell>
          <cell r="J10">
            <v>182.07999999999998</v>
          </cell>
          <cell r="K10">
            <v>182.07999999999998</v>
          </cell>
          <cell r="L10">
            <v>182.07999999999998</v>
          </cell>
          <cell r="M10">
            <v>182.07999999999998</v>
          </cell>
          <cell r="N10">
            <v>2184.9599999999996</v>
          </cell>
        </row>
        <row r="11">
          <cell r="A11" t="str">
            <v>A2</v>
          </cell>
          <cell r="B11">
            <v>148.82</v>
          </cell>
          <cell r="C11">
            <v>148.82</v>
          </cell>
          <cell r="D11">
            <v>148.82</v>
          </cell>
          <cell r="E11">
            <v>148.82</v>
          </cell>
          <cell r="F11">
            <v>148.82</v>
          </cell>
          <cell r="G11">
            <v>148.82</v>
          </cell>
          <cell r="H11">
            <v>148.82</v>
          </cell>
          <cell r="I11">
            <v>148.82</v>
          </cell>
          <cell r="J11">
            <v>148.82</v>
          </cell>
          <cell r="K11">
            <v>148.82</v>
          </cell>
          <cell r="L11">
            <v>148.82</v>
          </cell>
          <cell r="M11">
            <v>148.82</v>
          </cell>
          <cell r="N11">
            <v>1785.8399999999995</v>
          </cell>
        </row>
        <row r="12">
          <cell r="A12" t="str">
            <v>B</v>
          </cell>
          <cell r="B12">
            <v>137.89999999999998</v>
          </cell>
          <cell r="C12">
            <v>137.89999999999998</v>
          </cell>
          <cell r="D12">
            <v>137.89999999999998</v>
          </cell>
          <cell r="E12">
            <v>137.89999999999998</v>
          </cell>
          <cell r="F12">
            <v>137.89999999999998</v>
          </cell>
          <cell r="G12">
            <v>137.89999999999998</v>
          </cell>
          <cell r="H12">
            <v>137.89999999999998</v>
          </cell>
          <cell r="I12">
            <v>137.89999999999998</v>
          </cell>
          <cell r="J12">
            <v>137.89999999999998</v>
          </cell>
          <cell r="K12">
            <v>137.89999999999998</v>
          </cell>
          <cell r="L12">
            <v>137.89999999999998</v>
          </cell>
          <cell r="M12">
            <v>137.89999999999998</v>
          </cell>
          <cell r="N12">
            <v>1654.8000000000002</v>
          </cell>
        </row>
        <row r="13">
          <cell r="A13" t="str">
            <v>C1</v>
          </cell>
          <cell r="B13">
            <v>122.7</v>
          </cell>
          <cell r="C13">
            <v>122.7</v>
          </cell>
          <cell r="D13">
            <v>122.7</v>
          </cell>
          <cell r="E13">
            <v>122.7</v>
          </cell>
          <cell r="F13">
            <v>122.7</v>
          </cell>
          <cell r="G13">
            <v>122.7</v>
          </cell>
          <cell r="H13">
            <v>122.7</v>
          </cell>
          <cell r="I13">
            <v>122.7</v>
          </cell>
          <cell r="J13">
            <v>122.7</v>
          </cell>
          <cell r="K13">
            <v>122.7</v>
          </cell>
          <cell r="L13">
            <v>122.7</v>
          </cell>
          <cell r="M13">
            <v>122.7</v>
          </cell>
          <cell r="N13">
            <v>1472.4000000000003</v>
          </cell>
        </row>
        <row r="14">
          <cell r="A14" t="str">
            <v>C2</v>
          </cell>
          <cell r="B14">
            <v>101.15</v>
          </cell>
          <cell r="C14">
            <v>101.15</v>
          </cell>
          <cell r="D14">
            <v>101.15</v>
          </cell>
          <cell r="E14">
            <v>101.15</v>
          </cell>
          <cell r="F14">
            <v>101.15</v>
          </cell>
          <cell r="G14">
            <v>101.15</v>
          </cell>
          <cell r="H14">
            <v>101.15</v>
          </cell>
          <cell r="I14">
            <v>101.15</v>
          </cell>
          <cell r="J14">
            <v>101.15</v>
          </cell>
          <cell r="K14">
            <v>101.15</v>
          </cell>
          <cell r="L14">
            <v>101.15</v>
          </cell>
          <cell r="M14">
            <v>101.15</v>
          </cell>
          <cell r="N14">
            <v>1213.8</v>
          </cell>
        </row>
        <row r="15">
          <cell r="A15" t="str">
            <v>E</v>
          </cell>
          <cell r="B15">
            <v>89.35000000000001</v>
          </cell>
          <cell r="C15">
            <v>89.35000000000001</v>
          </cell>
          <cell r="D15">
            <v>89.35000000000001</v>
          </cell>
          <cell r="E15">
            <v>89.35000000000001</v>
          </cell>
          <cell r="F15">
            <v>89.35000000000001</v>
          </cell>
          <cell r="G15">
            <v>89.35000000000001</v>
          </cell>
          <cell r="H15">
            <v>89.35000000000001</v>
          </cell>
          <cell r="I15">
            <v>89.35000000000001</v>
          </cell>
          <cell r="J15">
            <v>89.35000000000001</v>
          </cell>
          <cell r="K15">
            <v>89.35000000000001</v>
          </cell>
          <cell r="L15">
            <v>89.35000000000001</v>
          </cell>
          <cell r="M15">
            <v>89.35000000000001</v>
          </cell>
          <cell r="N15">
            <v>1072.2</v>
          </cell>
        </row>
        <row r="24">
          <cell r="A24">
            <v>30</v>
          </cell>
          <cell r="B24">
            <v>1028.17</v>
          </cell>
          <cell r="C24">
            <v>1028.17</v>
          </cell>
          <cell r="D24">
            <v>1028.17</v>
          </cell>
          <cell r="E24">
            <v>1028.17</v>
          </cell>
          <cell r="F24">
            <v>1028.17</v>
          </cell>
          <cell r="G24">
            <v>1028.17</v>
          </cell>
          <cell r="H24">
            <v>1028.17</v>
          </cell>
          <cell r="I24">
            <v>1028.17</v>
          </cell>
          <cell r="J24">
            <v>1028.17</v>
          </cell>
          <cell r="K24">
            <v>1028.17</v>
          </cell>
          <cell r="L24">
            <v>1028.17</v>
          </cell>
          <cell r="M24">
            <v>1028.17</v>
          </cell>
          <cell r="N24">
            <v>12338.04</v>
          </cell>
        </row>
        <row r="25">
          <cell r="A25">
            <v>29</v>
          </cell>
          <cell r="B25">
            <v>922.2199999999999</v>
          </cell>
          <cell r="C25">
            <v>922.2199999999999</v>
          </cell>
          <cell r="D25">
            <v>922.2199999999999</v>
          </cell>
          <cell r="E25">
            <v>922.2199999999999</v>
          </cell>
          <cell r="F25">
            <v>922.2199999999999</v>
          </cell>
          <cell r="G25">
            <v>922.2199999999999</v>
          </cell>
          <cell r="H25">
            <v>922.2199999999999</v>
          </cell>
          <cell r="I25">
            <v>922.2199999999999</v>
          </cell>
          <cell r="J25">
            <v>922.2199999999999</v>
          </cell>
          <cell r="K25">
            <v>922.2199999999999</v>
          </cell>
          <cell r="L25">
            <v>922.2199999999999</v>
          </cell>
          <cell r="M25">
            <v>922.2199999999999</v>
          </cell>
          <cell r="N25">
            <v>11066.639999999998</v>
          </cell>
        </row>
        <row r="26">
          <cell r="A26">
            <v>28</v>
          </cell>
          <cell r="B26">
            <v>883.46</v>
          </cell>
          <cell r="C26">
            <v>883.46</v>
          </cell>
          <cell r="D26">
            <v>883.46</v>
          </cell>
          <cell r="E26">
            <v>883.46</v>
          </cell>
          <cell r="F26">
            <v>883.46</v>
          </cell>
          <cell r="G26">
            <v>883.46</v>
          </cell>
          <cell r="H26">
            <v>883.46</v>
          </cell>
          <cell r="I26">
            <v>883.46</v>
          </cell>
          <cell r="J26">
            <v>883.46</v>
          </cell>
          <cell r="K26">
            <v>883.46</v>
          </cell>
          <cell r="L26">
            <v>883.46</v>
          </cell>
          <cell r="M26">
            <v>883.46</v>
          </cell>
          <cell r="N26">
            <v>10601.52</v>
          </cell>
        </row>
        <row r="27">
          <cell r="A27">
            <v>27</v>
          </cell>
          <cell r="B27">
            <v>844.65</v>
          </cell>
          <cell r="C27">
            <v>844.65</v>
          </cell>
          <cell r="D27">
            <v>844.65</v>
          </cell>
          <cell r="E27">
            <v>844.65</v>
          </cell>
          <cell r="F27">
            <v>844.65</v>
          </cell>
          <cell r="G27">
            <v>844.65</v>
          </cell>
          <cell r="H27">
            <v>844.65</v>
          </cell>
          <cell r="I27">
            <v>844.65</v>
          </cell>
          <cell r="J27">
            <v>844.65</v>
          </cell>
          <cell r="K27">
            <v>844.65</v>
          </cell>
          <cell r="L27">
            <v>844.65</v>
          </cell>
          <cell r="M27">
            <v>844.65</v>
          </cell>
          <cell r="N27">
            <v>10135.799999999997</v>
          </cell>
        </row>
        <row r="28">
          <cell r="A28">
            <v>26</v>
          </cell>
          <cell r="B28">
            <v>741.04</v>
          </cell>
          <cell r="C28">
            <v>741.04</v>
          </cell>
          <cell r="D28">
            <v>741.04</v>
          </cell>
          <cell r="E28">
            <v>741.04</v>
          </cell>
          <cell r="F28">
            <v>741.04</v>
          </cell>
          <cell r="G28">
            <v>741.04</v>
          </cell>
          <cell r="H28">
            <v>741.04</v>
          </cell>
          <cell r="I28">
            <v>741.04</v>
          </cell>
          <cell r="J28">
            <v>741.04</v>
          </cell>
          <cell r="K28">
            <v>741.04</v>
          </cell>
          <cell r="L28">
            <v>741.04</v>
          </cell>
          <cell r="M28">
            <v>741.04</v>
          </cell>
          <cell r="N28">
            <v>8892.48</v>
          </cell>
        </row>
        <row r="29">
          <cell r="A29">
            <v>25</v>
          </cell>
          <cell r="B29">
            <v>657.46</v>
          </cell>
          <cell r="C29">
            <v>657.46</v>
          </cell>
          <cell r="D29">
            <v>657.46</v>
          </cell>
          <cell r="E29">
            <v>657.46</v>
          </cell>
          <cell r="F29">
            <v>657.46</v>
          </cell>
          <cell r="G29">
            <v>657.46</v>
          </cell>
          <cell r="H29">
            <v>657.46</v>
          </cell>
          <cell r="I29">
            <v>657.46</v>
          </cell>
          <cell r="J29">
            <v>657.46</v>
          </cell>
          <cell r="K29">
            <v>657.46</v>
          </cell>
          <cell r="L29">
            <v>657.46</v>
          </cell>
          <cell r="M29">
            <v>657.46</v>
          </cell>
          <cell r="N29">
            <v>7889.52</v>
          </cell>
        </row>
        <row r="30">
          <cell r="A30">
            <v>24</v>
          </cell>
          <cell r="B30">
            <v>618.67</v>
          </cell>
          <cell r="C30">
            <v>618.67</v>
          </cell>
          <cell r="D30">
            <v>618.67</v>
          </cell>
          <cell r="E30">
            <v>618.67</v>
          </cell>
          <cell r="F30">
            <v>618.67</v>
          </cell>
          <cell r="G30">
            <v>618.67</v>
          </cell>
          <cell r="H30">
            <v>618.67</v>
          </cell>
          <cell r="I30">
            <v>618.67</v>
          </cell>
          <cell r="J30">
            <v>618.67</v>
          </cell>
          <cell r="K30">
            <v>618.67</v>
          </cell>
          <cell r="L30">
            <v>618.67</v>
          </cell>
          <cell r="M30">
            <v>618.67</v>
          </cell>
          <cell r="N30">
            <v>7424.04</v>
          </cell>
        </row>
        <row r="31">
          <cell r="A31">
            <v>23</v>
          </cell>
          <cell r="B31">
            <v>579.9399999999999</v>
          </cell>
          <cell r="C31">
            <v>579.9399999999999</v>
          </cell>
          <cell r="D31">
            <v>579.9399999999999</v>
          </cell>
          <cell r="E31">
            <v>579.9399999999999</v>
          </cell>
          <cell r="F31">
            <v>579.9399999999999</v>
          </cell>
          <cell r="G31">
            <v>579.9399999999999</v>
          </cell>
          <cell r="H31">
            <v>579.9399999999999</v>
          </cell>
          <cell r="I31">
            <v>579.9399999999999</v>
          </cell>
          <cell r="J31">
            <v>579.9399999999999</v>
          </cell>
          <cell r="K31">
            <v>579.9399999999999</v>
          </cell>
          <cell r="L31">
            <v>579.9399999999999</v>
          </cell>
          <cell r="M31">
            <v>579.9399999999999</v>
          </cell>
          <cell r="N31">
            <v>6959.279999999998</v>
          </cell>
        </row>
        <row r="32">
          <cell r="A32">
            <v>22</v>
          </cell>
          <cell r="B32">
            <v>541.12</v>
          </cell>
          <cell r="C32">
            <v>541.12</v>
          </cell>
          <cell r="D32">
            <v>541.12</v>
          </cell>
          <cell r="E32">
            <v>541.12</v>
          </cell>
          <cell r="F32">
            <v>541.12</v>
          </cell>
          <cell r="G32">
            <v>541.12</v>
          </cell>
          <cell r="H32">
            <v>541.12</v>
          </cell>
          <cell r="I32">
            <v>541.12</v>
          </cell>
          <cell r="J32">
            <v>541.12</v>
          </cell>
          <cell r="K32">
            <v>541.12</v>
          </cell>
          <cell r="L32">
            <v>541.12</v>
          </cell>
          <cell r="M32">
            <v>541.12</v>
          </cell>
          <cell r="N32">
            <v>6493.44</v>
          </cell>
        </row>
        <row r="33">
          <cell r="A33">
            <v>21</v>
          </cell>
          <cell r="B33">
            <v>502.40000000000003</v>
          </cell>
          <cell r="C33">
            <v>502.40000000000003</v>
          </cell>
          <cell r="D33">
            <v>502.40000000000003</v>
          </cell>
          <cell r="E33">
            <v>502.40000000000003</v>
          </cell>
          <cell r="F33">
            <v>502.40000000000003</v>
          </cell>
          <cell r="G33">
            <v>502.40000000000003</v>
          </cell>
          <cell r="H33">
            <v>502.40000000000003</v>
          </cell>
          <cell r="I33">
            <v>502.40000000000003</v>
          </cell>
          <cell r="J33">
            <v>502.40000000000003</v>
          </cell>
          <cell r="K33">
            <v>502.40000000000003</v>
          </cell>
          <cell r="L33">
            <v>502.40000000000003</v>
          </cell>
          <cell r="M33">
            <v>502.40000000000003</v>
          </cell>
          <cell r="N33">
            <v>6028.799999999999</v>
          </cell>
        </row>
        <row r="34">
          <cell r="A34">
            <v>20</v>
          </cell>
          <cell r="B34">
            <v>466.68</v>
          </cell>
          <cell r="C34">
            <v>466.68</v>
          </cell>
          <cell r="D34">
            <v>466.68</v>
          </cell>
          <cell r="E34">
            <v>466.68</v>
          </cell>
          <cell r="F34">
            <v>466.68</v>
          </cell>
          <cell r="G34">
            <v>466.68</v>
          </cell>
          <cell r="H34">
            <v>466.68</v>
          </cell>
          <cell r="I34">
            <v>466.68</v>
          </cell>
          <cell r="J34">
            <v>466.68</v>
          </cell>
          <cell r="K34">
            <v>466.68</v>
          </cell>
          <cell r="L34">
            <v>466.68</v>
          </cell>
          <cell r="M34">
            <v>466.68</v>
          </cell>
          <cell r="N34">
            <v>5600.160000000001</v>
          </cell>
        </row>
        <row r="35">
          <cell r="A35">
            <v>19</v>
          </cell>
          <cell r="B35">
            <v>442.85999999999996</v>
          </cell>
          <cell r="C35">
            <v>442.85999999999996</v>
          </cell>
          <cell r="D35">
            <v>442.85999999999996</v>
          </cell>
          <cell r="E35">
            <v>442.85999999999996</v>
          </cell>
          <cell r="F35">
            <v>442.85999999999996</v>
          </cell>
          <cell r="G35">
            <v>442.85999999999996</v>
          </cell>
          <cell r="H35">
            <v>442.85999999999996</v>
          </cell>
          <cell r="I35">
            <v>442.85999999999996</v>
          </cell>
          <cell r="J35">
            <v>442.85999999999996</v>
          </cell>
          <cell r="K35">
            <v>442.85999999999996</v>
          </cell>
          <cell r="L35">
            <v>442.85999999999996</v>
          </cell>
          <cell r="M35">
            <v>442.85999999999996</v>
          </cell>
          <cell r="N35">
            <v>5314.32</v>
          </cell>
        </row>
        <row r="36">
          <cell r="A36">
            <v>18</v>
          </cell>
          <cell r="B36">
            <v>419.02</v>
          </cell>
          <cell r="C36">
            <v>419.02</v>
          </cell>
          <cell r="D36">
            <v>419.02</v>
          </cell>
          <cell r="E36">
            <v>419.02</v>
          </cell>
          <cell r="F36">
            <v>419.02</v>
          </cell>
          <cell r="G36">
            <v>419.02</v>
          </cell>
          <cell r="H36">
            <v>419.02</v>
          </cell>
          <cell r="I36">
            <v>419.02</v>
          </cell>
          <cell r="J36">
            <v>419.02</v>
          </cell>
          <cell r="K36">
            <v>419.02</v>
          </cell>
          <cell r="L36">
            <v>419.02</v>
          </cell>
          <cell r="M36">
            <v>419.02</v>
          </cell>
          <cell r="N36">
            <v>5028.24</v>
          </cell>
        </row>
        <row r="37">
          <cell r="A37">
            <v>17</v>
          </cell>
          <cell r="B37">
            <v>395.18</v>
          </cell>
          <cell r="C37">
            <v>395.18</v>
          </cell>
          <cell r="D37">
            <v>395.18</v>
          </cell>
          <cell r="E37">
            <v>395.18</v>
          </cell>
          <cell r="F37">
            <v>395.18</v>
          </cell>
          <cell r="G37">
            <v>395.18</v>
          </cell>
          <cell r="H37">
            <v>395.18</v>
          </cell>
          <cell r="I37">
            <v>395.18</v>
          </cell>
          <cell r="J37">
            <v>395.18</v>
          </cell>
          <cell r="K37">
            <v>395.18</v>
          </cell>
          <cell r="L37">
            <v>395.18</v>
          </cell>
          <cell r="M37">
            <v>395.18</v>
          </cell>
          <cell r="N37">
            <v>4742.16</v>
          </cell>
        </row>
        <row r="38">
          <cell r="A38">
            <v>16</v>
          </cell>
          <cell r="B38">
            <v>371.41</v>
          </cell>
          <cell r="C38">
            <v>371.41</v>
          </cell>
          <cell r="D38">
            <v>371.41</v>
          </cell>
          <cell r="E38">
            <v>371.41</v>
          </cell>
          <cell r="F38">
            <v>371.41</v>
          </cell>
          <cell r="G38">
            <v>371.41</v>
          </cell>
          <cell r="H38">
            <v>371.41</v>
          </cell>
          <cell r="I38">
            <v>371.41</v>
          </cell>
          <cell r="J38">
            <v>371.41</v>
          </cell>
          <cell r="K38">
            <v>371.41</v>
          </cell>
          <cell r="L38">
            <v>371.41</v>
          </cell>
          <cell r="M38">
            <v>371.41</v>
          </cell>
          <cell r="N38">
            <v>4456.919999999999</v>
          </cell>
        </row>
        <row r="39">
          <cell r="A39">
            <v>15</v>
          </cell>
          <cell r="B39">
            <v>347.53999999999996</v>
          </cell>
          <cell r="C39">
            <v>347.53999999999996</v>
          </cell>
          <cell r="D39">
            <v>347.53999999999996</v>
          </cell>
          <cell r="E39">
            <v>347.53999999999996</v>
          </cell>
          <cell r="F39">
            <v>347.53999999999996</v>
          </cell>
          <cell r="G39">
            <v>347.53999999999996</v>
          </cell>
          <cell r="H39">
            <v>347.53999999999996</v>
          </cell>
          <cell r="I39">
            <v>347.53999999999996</v>
          </cell>
          <cell r="J39">
            <v>347.53999999999996</v>
          </cell>
          <cell r="K39">
            <v>347.53999999999996</v>
          </cell>
          <cell r="L39">
            <v>347.53999999999996</v>
          </cell>
          <cell r="M39">
            <v>347.53999999999996</v>
          </cell>
          <cell r="N39">
            <v>4170.48</v>
          </cell>
        </row>
        <row r="40">
          <cell r="A40">
            <v>14</v>
          </cell>
          <cell r="B40">
            <v>323.74</v>
          </cell>
          <cell r="C40">
            <v>323.74</v>
          </cell>
          <cell r="D40">
            <v>323.74</v>
          </cell>
          <cell r="E40">
            <v>323.74</v>
          </cell>
          <cell r="F40">
            <v>323.74</v>
          </cell>
          <cell r="G40">
            <v>323.74</v>
          </cell>
          <cell r="H40">
            <v>323.74</v>
          </cell>
          <cell r="I40">
            <v>323.74</v>
          </cell>
          <cell r="J40">
            <v>323.74</v>
          </cell>
          <cell r="K40">
            <v>323.74</v>
          </cell>
          <cell r="L40">
            <v>323.74</v>
          </cell>
          <cell r="M40">
            <v>323.74</v>
          </cell>
          <cell r="N40">
            <v>3884.879999999999</v>
          </cell>
        </row>
        <row r="41">
          <cell r="A41">
            <v>13</v>
          </cell>
          <cell r="B41">
            <v>299.88</v>
          </cell>
          <cell r="C41">
            <v>299.88</v>
          </cell>
          <cell r="D41">
            <v>299.88</v>
          </cell>
          <cell r="E41">
            <v>299.88</v>
          </cell>
          <cell r="F41">
            <v>299.88</v>
          </cell>
          <cell r="G41">
            <v>299.88</v>
          </cell>
          <cell r="H41">
            <v>299.88</v>
          </cell>
          <cell r="I41">
            <v>299.88</v>
          </cell>
          <cell r="J41">
            <v>299.88</v>
          </cell>
          <cell r="K41">
            <v>299.88</v>
          </cell>
          <cell r="L41">
            <v>299.88</v>
          </cell>
          <cell r="M41">
            <v>299.88</v>
          </cell>
          <cell r="N41">
            <v>3598.560000000001</v>
          </cell>
        </row>
        <row r="42">
          <cell r="A42">
            <v>12</v>
          </cell>
          <cell r="B42">
            <v>276.04</v>
          </cell>
          <cell r="C42">
            <v>276.04</v>
          </cell>
          <cell r="D42">
            <v>276.04</v>
          </cell>
          <cell r="E42">
            <v>276.04</v>
          </cell>
          <cell r="F42">
            <v>276.04</v>
          </cell>
          <cell r="G42">
            <v>276.04</v>
          </cell>
          <cell r="H42">
            <v>276.04</v>
          </cell>
          <cell r="I42">
            <v>276.04</v>
          </cell>
          <cell r="J42">
            <v>276.04</v>
          </cell>
          <cell r="K42">
            <v>276.04</v>
          </cell>
          <cell r="L42">
            <v>276.04</v>
          </cell>
          <cell r="M42">
            <v>276.04</v>
          </cell>
          <cell r="N42">
            <v>3312.48</v>
          </cell>
        </row>
        <row r="43">
          <cell r="A43">
            <v>11</v>
          </cell>
          <cell r="B43">
            <v>252.20000000000002</v>
          </cell>
          <cell r="C43">
            <v>252.20000000000002</v>
          </cell>
          <cell r="D43">
            <v>252.20000000000002</v>
          </cell>
          <cell r="E43">
            <v>252.20000000000002</v>
          </cell>
          <cell r="F43">
            <v>252.20000000000002</v>
          </cell>
          <cell r="G43">
            <v>252.20000000000002</v>
          </cell>
          <cell r="H43">
            <v>252.20000000000002</v>
          </cell>
          <cell r="I43">
            <v>252.20000000000002</v>
          </cell>
          <cell r="J43">
            <v>252.20000000000002</v>
          </cell>
          <cell r="K43">
            <v>252.20000000000002</v>
          </cell>
          <cell r="L43">
            <v>252.20000000000002</v>
          </cell>
          <cell r="M43">
            <v>252.20000000000002</v>
          </cell>
          <cell r="N43">
            <v>3026.3999999999996</v>
          </cell>
        </row>
        <row r="44">
          <cell r="A44">
            <v>10</v>
          </cell>
          <cell r="B44">
            <v>228.41</v>
          </cell>
          <cell r="C44">
            <v>228.41</v>
          </cell>
          <cell r="D44">
            <v>228.41</v>
          </cell>
          <cell r="E44">
            <v>228.41</v>
          </cell>
          <cell r="F44">
            <v>228.41</v>
          </cell>
          <cell r="G44">
            <v>228.41</v>
          </cell>
          <cell r="H44">
            <v>228.41</v>
          </cell>
          <cell r="I44">
            <v>228.41</v>
          </cell>
          <cell r="J44">
            <v>228.41</v>
          </cell>
          <cell r="K44">
            <v>228.41</v>
          </cell>
          <cell r="L44">
            <v>228.41</v>
          </cell>
          <cell r="M44">
            <v>228.41</v>
          </cell>
          <cell r="N44">
            <v>2740.9199999999996</v>
          </cell>
        </row>
        <row r="45">
          <cell r="A45">
            <v>9</v>
          </cell>
          <cell r="B45">
            <v>216.51</v>
          </cell>
          <cell r="C45">
            <v>216.51</v>
          </cell>
          <cell r="D45">
            <v>216.51</v>
          </cell>
          <cell r="E45">
            <v>216.51</v>
          </cell>
          <cell r="F45">
            <v>216.51</v>
          </cell>
          <cell r="G45">
            <v>216.51</v>
          </cell>
          <cell r="H45">
            <v>216.51</v>
          </cell>
          <cell r="I45">
            <v>216.51</v>
          </cell>
          <cell r="J45">
            <v>216.51</v>
          </cell>
          <cell r="K45">
            <v>216.51</v>
          </cell>
          <cell r="L45">
            <v>216.51</v>
          </cell>
          <cell r="M45">
            <v>216.51</v>
          </cell>
          <cell r="N45">
            <v>2598.12</v>
          </cell>
        </row>
        <row r="46">
          <cell r="A46">
            <v>8</v>
          </cell>
          <cell r="B46">
            <v>204.54999999999998</v>
          </cell>
          <cell r="C46">
            <v>204.54999999999998</v>
          </cell>
          <cell r="D46">
            <v>204.54999999999998</v>
          </cell>
          <cell r="E46">
            <v>204.54999999999998</v>
          </cell>
          <cell r="F46">
            <v>204.54999999999998</v>
          </cell>
          <cell r="G46">
            <v>204.54999999999998</v>
          </cell>
          <cell r="H46">
            <v>204.54999999999998</v>
          </cell>
          <cell r="I46">
            <v>204.54999999999998</v>
          </cell>
          <cell r="J46">
            <v>204.54999999999998</v>
          </cell>
          <cell r="K46">
            <v>204.54999999999998</v>
          </cell>
          <cell r="L46">
            <v>204.54999999999998</v>
          </cell>
          <cell r="M46">
            <v>204.54999999999998</v>
          </cell>
          <cell r="N46">
            <v>2454.6</v>
          </cell>
        </row>
        <row r="47">
          <cell r="A47">
            <v>7</v>
          </cell>
          <cell r="B47">
            <v>192.65</v>
          </cell>
          <cell r="C47">
            <v>192.65</v>
          </cell>
          <cell r="D47">
            <v>192.65</v>
          </cell>
          <cell r="E47">
            <v>192.65</v>
          </cell>
          <cell r="F47">
            <v>192.65</v>
          </cell>
          <cell r="G47">
            <v>192.65</v>
          </cell>
          <cell r="H47">
            <v>192.65</v>
          </cell>
          <cell r="I47">
            <v>192.65</v>
          </cell>
          <cell r="J47">
            <v>192.65</v>
          </cell>
          <cell r="K47">
            <v>192.65</v>
          </cell>
          <cell r="L47">
            <v>192.65</v>
          </cell>
          <cell r="M47">
            <v>192.65</v>
          </cell>
          <cell r="N47">
            <v>2311.8000000000006</v>
          </cell>
        </row>
        <row r="48">
          <cell r="A48">
            <v>6</v>
          </cell>
          <cell r="B48">
            <v>180.73000000000002</v>
          </cell>
          <cell r="C48">
            <v>180.73000000000002</v>
          </cell>
          <cell r="D48">
            <v>180.73000000000002</v>
          </cell>
          <cell r="E48">
            <v>180.73000000000002</v>
          </cell>
          <cell r="F48">
            <v>180.73000000000002</v>
          </cell>
          <cell r="G48">
            <v>180.73000000000002</v>
          </cell>
          <cell r="H48">
            <v>180.73000000000002</v>
          </cell>
          <cell r="I48">
            <v>180.73000000000002</v>
          </cell>
          <cell r="J48">
            <v>180.73000000000002</v>
          </cell>
          <cell r="K48">
            <v>180.73000000000002</v>
          </cell>
          <cell r="L48">
            <v>180.73000000000002</v>
          </cell>
          <cell r="M48">
            <v>180.73000000000002</v>
          </cell>
          <cell r="N48">
            <v>2168.76</v>
          </cell>
        </row>
        <row r="49">
          <cell r="A49">
            <v>5</v>
          </cell>
          <cell r="B49">
            <v>168.82</v>
          </cell>
          <cell r="C49">
            <v>168.82</v>
          </cell>
          <cell r="D49">
            <v>168.82</v>
          </cell>
          <cell r="E49">
            <v>168.82</v>
          </cell>
          <cell r="F49">
            <v>168.82</v>
          </cell>
          <cell r="G49">
            <v>168.82</v>
          </cell>
          <cell r="H49">
            <v>168.82</v>
          </cell>
          <cell r="I49">
            <v>168.82</v>
          </cell>
          <cell r="J49">
            <v>168.82</v>
          </cell>
          <cell r="K49">
            <v>168.82</v>
          </cell>
          <cell r="L49">
            <v>168.82</v>
          </cell>
          <cell r="M49">
            <v>168.82</v>
          </cell>
          <cell r="N49">
            <v>2025.8399999999995</v>
          </cell>
        </row>
        <row r="50">
          <cell r="A50">
            <v>4</v>
          </cell>
          <cell r="B50">
            <v>150.96</v>
          </cell>
          <cell r="C50">
            <v>150.96</v>
          </cell>
          <cell r="D50">
            <v>150.96</v>
          </cell>
          <cell r="E50">
            <v>150.96</v>
          </cell>
          <cell r="F50">
            <v>150.96</v>
          </cell>
          <cell r="G50">
            <v>150.96</v>
          </cell>
          <cell r="H50">
            <v>150.96</v>
          </cell>
          <cell r="I50">
            <v>150.96</v>
          </cell>
          <cell r="J50">
            <v>150.96</v>
          </cell>
          <cell r="K50">
            <v>150.96</v>
          </cell>
          <cell r="L50">
            <v>150.96</v>
          </cell>
          <cell r="M50">
            <v>150.96</v>
          </cell>
          <cell r="N50">
            <v>1811.5200000000002</v>
          </cell>
        </row>
        <row r="51">
          <cell r="A51">
            <v>3</v>
          </cell>
          <cell r="B51">
            <v>133.12</v>
          </cell>
          <cell r="C51">
            <v>133.12</v>
          </cell>
          <cell r="D51">
            <v>133.12</v>
          </cell>
          <cell r="E51">
            <v>133.12</v>
          </cell>
          <cell r="F51">
            <v>133.12</v>
          </cell>
          <cell r="G51">
            <v>133.12</v>
          </cell>
          <cell r="H51">
            <v>133.12</v>
          </cell>
          <cell r="I51">
            <v>133.12</v>
          </cell>
          <cell r="J51">
            <v>133.12</v>
          </cell>
          <cell r="K51">
            <v>133.12</v>
          </cell>
          <cell r="L51">
            <v>133.12</v>
          </cell>
          <cell r="M51">
            <v>133.12</v>
          </cell>
          <cell r="N51">
            <v>1597.4399999999996</v>
          </cell>
        </row>
        <row r="52">
          <cell r="A52">
            <v>2</v>
          </cell>
          <cell r="B52">
            <v>115.25</v>
          </cell>
          <cell r="C52">
            <v>115.25</v>
          </cell>
          <cell r="D52">
            <v>115.25</v>
          </cell>
          <cell r="E52">
            <v>115.25</v>
          </cell>
          <cell r="F52">
            <v>115.25</v>
          </cell>
          <cell r="G52">
            <v>115.25</v>
          </cell>
          <cell r="H52">
            <v>115.25</v>
          </cell>
          <cell r="I52">
            <v>115.25</v>
          </cell>
          <cell r="J52">
            <v>115.25</v>
          </cell>
          <cell r="K52">
            <v>115.25</v>
          </cell>
          <cell r="L52">
            <v>115.25</v>
          </cell>
          <cell r="M52">
            <v>115.25</v>
          </cell>
          <cell r="N52">
            <v>1383</v>
          </cell>
        </row>
        <row r="53">
          <cell r="A53">
            <v>1</v>
          </cell>
          <cell r="B53">
            <v>97.39999999999999</v>
          </cell>
          <cell r="C53">
            <v>97.39999999999999</v>
          </cell>
          <cell r="D53">
            <v>97.39999999999999</v>
          </cell>
          <cell r="E53">
            <v>97.39999999999999</v>
          </cell>
          <cell r="F53">
            <v>97.39999999999999</v>
          </cell>
          <cell r="G53">
            <v>97.39999999999999</v>
          </cell>
          <cell r="H53">
            <v>97.39999999999999</v>
          </cell>
          <cell r="I53">
            <v>97.39999999999999</v>
          </cell>
          <cell r="J53">
            <v>97.39999999999999</v>
          </cell>
          <cell r="K53">
            <v>97.39999999999999</v>
          </cell>
          <cell r="L53">
            <v>97.39999999999999</v>
          </cell>
          <cell r="M53">
            <v>97.39999999999999</v>
          </cell>
          <cell r="N53">
            <v>1168.8</v>
          </cell>
        </row>
        <row r="55">
          <cell r="A55" t="str">
            <v>A1</v>
          </cell>
          <cell r="B55">
            <v>21.430000000000003</v>
          </cell>
          <cell r="C55">
            <v>21.430000000000003</v>
          </cell>
          <cell r="D55">
            <v>21.430000000000003</v>
          </cell>
          <cell r="E55">
            <v>21.430000000000003</v>
          </cell>
          <cell r="F55">
            <v>21.430000000000003</v>
          </cell>
          <cell r="G55">
            <v>21.430000000000003</v>
          </cell>
          <cell r="H55">
            <v>21.430000000000003</v>
          </cell>
          <cell r="I55">
            <v>21.430000000000003</v>
          </cell>
          <cell r="J55">
            <v>21.430000000000003</v>
          </cell>
          <cell r="K55">
            <v>21.430000000000003</v>
          </cell>
          <cell r="L55">
            <v>21.430000000000003</v>
          </cell>
          <cell r="M55">
            <v>21.430000000000003</v>
          </cell>
          <cell r="N55">
            <v>257.16</v>
          </cell>
        </row>
        <row r="56">
          <cell r="A56" t="str">
            <v>A2</v>
          </cell>
          <cell r="B56">
            <v>21.430000000000003</v>
          </cell>
          <cell r="C56">
            <v>21.430000000000003</v>
          </cell>
          <cell r="D56">
            <v>21.430000000000003</v>
          </cell>
          <cell r="E56">
            <v>21.430000000000003</v>
          </cell>
          <cell r="F56">
            <v>21.430000000000003</v>
          </cell>
          <cell r="G56">
            <v>21.430000000000003</v>
          </cell>
          <cell r="H56">
            <v>21.430000000000003</v>
          </cell>
          <cell r="I56">
            <v>21.430000000000003</v>
          </cell>
          <cell r="J56">
            <v>21.430000000000003</v>
          </cell>
          <cell r="K56">
            <v>21.430000000000003</v>
          </cell>
          <cell r="L56">
            <v>21.430000000000003</v>
          </cell>
          <cell r="M56">
            <v>21.430000000000003</v>
          </cell>
          <cell r="N56">
            <v>257.16</v>
          </cell>
        </row>
        <row r="57">
          <cell r="A57" t="str">
            <v>B</v>
          </cell>
          <cell r="B57">
            <v>21.430000000000003</v>
          </cell>
          <cell r="C57">
            <v>21.430000000000003</v>
          </cell>
          <cell r="D57">
            <v>21.430000000000003</v>
          </cell>
          <cell r="E57">
            <v>21.430000000000003</v>
          </cell>
          <cell r="F57">
            <v>21.430000000000003</v>
          </cell>
          <cell r="G57">
            <v>21.430000000000003</v>
          </cell>
          <cell r="H57">
            <v>21.430000000000003</v>
          </cell>
          <cell r="I57">
            <v>21.430000000000003</v>
          </cell>
          <cell r="J57">
            <v>21.430000000000003</v>
          </cell>
          <cell r="K57">
            <v>21.430000000000003</v>
          </cell>
          <cell r="L57">
            <v>21.430000000000003</v>
          </cell>
          <cell r="M57">
            <v>21.430000000000003</v>
          </cell>
          <cell r="N57">
            <v>257.16</v>
          </cell>
        </row>
        <row r="58">
          <cell r="A58" t="str">
            <v>C1</v>
          </cell>
          <cell r="B58">
            <v>21.430000000000003</v>
          </cell>
          <cell r="C58">
            <v>21.430000000000003</v>
          </cell>
          <cell r="D58">
            <v>21.430000000000003</v>
          </cell>
          <cell r="E58">
            <v>21.430000000000003</v>
          </cell>
          <cell r="F58">
            <v>21.430000000000003</v>
          </cell>
          <cell r="G58">
            <v>21.430000000000003</v>
          </cell>
          <cell r="H58">
            <v>21.430000000000003</v>
          </cell>
          <cell r="I58">
            <v>21.430000000000003</v>
          </cell>
          <cell r="J58">
            <v>21.430000000000003</v>
          </cell>
          <cell r="K58">
            <v>21.430000000000003</v>
          </cell>
          <cell r="L58">
            <v>21.430000000000003</v>
          </cell>
          <cell r="M58">
            <v>21.430000000000003</v>
          </cell>
          <cell r="N58">
            <v>257.16</v>
          </cell>
        </row>
        <row r="59">
          <cell r="A59" t="str">
            <v>C2</v>
          </cell>
          <cell r="B59">
            <v>21.430000000000003</v>
          </cell>
          <cell r="C59">
            <v>21.430000000000003</v>
          </cell>
          <cell r="D59">
            <v>21.430000000000003</v>
          </cell>
          <cell r="E59">
            <v>21.430000000000003</v>
          </cell>
          <cell r="F59">
            <v>21.430000000000003</v>
          </cell>
          <cell r="G59">
            <v>21.430000000000003</v>
          </cell>
          <cell r="H59">
            <v>21.430000000000003</v>
          </cell>
          <cell r="I59">
            <v>21.430000000000003</v>
          </cell>
          <cell r="J59">
            <v>21.430000000000003</v>
          </cell>
          <cell r="K59">
            <v>21.430000000000003</v>
          </cell>
          <cell r="L59">
            <v>21.430000000000003</v>
          </cell>
          <cell r="M59">
            <v>21.430000000000003</v>
          </cell>
          <cell r="N59">
            <v>257.16</v>
          </cell>
        </row>
        <row r="60">
          <cell r="A60" t="str">
            <v>E</v>
          </cell>
          <cell r="B60">
            <v>21.430000000000003</v>
          </cell>
          <cell r="C60">
            <v>21.430000000000003</v>
          </cell>
          <cell r="D60">
            <v>21.430000000000003</v>
          </cell>
          <cell r="E60">
            <v>21.430000000000003</v>
          </cell>
          <cell r="F60">
            <v>21.430000000000003</v>
          </cell>
          <cell r="G60">
            <v>21.430000000000003</v>
          </cell>
          <cell r="H60">
            <v>21.430000000000003</v>
          </cell>
          <cell r="I60">
            <v>21.430000000000003</v>
          </cell>
          <cell r="J60">
            <v>21.430000000000003</v>
          </cell>
          <cell r="K60">
            <v>21.430000000000003</v>
          </cell>
          <cell r="L60">
            <v>21.430000000000003</v>
          </cell>
          <cell r="M60">
            <v>21.430000000000003</v>
          </cell>
          <cell r="N60">
            <v>257.16</v>
          </cell>
        </row>
        <row r="62">
          <cell r="A62" t="str">
            <v>A1</v>
          </cell>
          <cell r="B62">
            <v>21.430000000000003</v>
          </cell>
          <cell r="C62">
            <v>21.430000000000003</v>
          </cell>
          <cell r="D62">
            <v>21.430000000000003</v>
          </cell>
          <cell r="E62">
            <v>21.430000000000003</v>
          </cell>
          <cell r="F62">
            <v>21.430000000000003</v>
          </cell>
          <cell r="G62">
            <v>21.430000000000003</v>
          </cell>
          <cell r="H62">
            <v>21.430000000000003</v>
          </cell>
          <cell r="I62">
            <v>21.430000000000003</v>
          </cell>
          <cell r="J62">
            <v>21.430000000000003</v>
          </cell>
          <cell r="K62">
            <v>21.430000000000003</v>
          </cell>
          <cell r="L62">
            <v>21.430000000000003</v>
          </cell>
          <cell r="M62">
            <v>21.430000000000003</v>
          </cell>
          <cell r="N62">
            <v>257.16</v>
          </cell>
        </row>
        <row r="63">
          <cell r="A63" t="str">
            <v>A2</v>
          </cell>
          <cell r="B63">
            <v>21.430000000000003</v>
          </cell>
          <cell r="C63">
            <v>21.430000000000003</v>
          </cell>
          <cell r="D63">
            <v>21.430000000000003</v>
          </cell>
          <cell r="E63">
            <v>21.430000000000003</v>
          </cell>
          <cell r="F63">
            <v>21.430000000000003</v>
          </cell>
          <cell r="G63">
            <v>21.430000000000003</v>
          </cell>
          <cell r="H63">
            <v>21.430000000000003</v>
          </cell>
          <cell r="I63">
            <v>21.430000000000003</v>
          </cell>
          <cell r="J63">
            <v>21.430000000000003</v>
          </cell>
          <cell r="K63">
            <v>21.430000000000003</v>
          </cell>
          <cell r="L63">
            <v>21.430000000000003</v>
          </cell>
          <cell r="M63">
            <v>21.430000000000003</v>
          </cell>
          <cell r="N63">
            <v>257.16</v>
          </cell>
        </row>
        <row r="64">
          <cell r="A64" t="str">
            <v>B</v>
          </cell>
          <cell r="B64">
            <v>21.430000000000003</v>
          </cell>
          <cell r="C64">
            <v>21.430000000000003</v>
          </cell>
          <cell r="D64">
            <v>21.430000000000003</v>
          </cell>
          <cell r="E64">
            <v>21.430000000000003</v>
          </cell>
          <cell r="F64">
            <v>21.430000000000003</v>
          </cell>
          <cell r="G64">
            <v>21.430000000000003</v>
          </cell>
          <cell r="H64">
            <v>21.430000000000003</v>
          </cell>
          <cell r="I64">
            <v>21.430000000000003</v>
          </cell>
          <cell r="J64">
            <v>21.430000000000003</v>
          </cell>
          <cell r="K64">
            <v>21.430000000000003</v>
          </cell>
          <cell r="L64">
            <v>21.430000000000003</v>
          </cell>
          <cell r="M64">
            <v>21.430000000000003</v>
          </cell>
          <cell r="N64">
            <v>257.16</v>
          </cell>
        </row>
        <row r="65">
          <cell r="A65" t="str">
            <v>C1</v>
          </cell>
          <cell r="B65">
            <v>21.430000000000003</v>
          </cell>
          <cell r="C65">
            <v>21.430000000000003</v>
          </cell>
          <cell r="D65">
            <v>21.430000000000003</v>
          </cell>
          <cell r="E65">
            <v>21.430000000000003</v>
          </cell>
          <cell r="F65">
            <v>21.430000000000003</v>
          </cell>
          <cell r="G65">
            <v>21.430000000000003</v>
          </cell>
          <cell r="H65">
            <v>21.430000000000003</v>
          </cell>
          <cell r="I65">
            <v>21.430000000000003</v>
          </cell>
          <cell r="J65">
            <v>21.430000000000003</v>
          </cell>
          <cell r="K65">
            <v>21.430000000000003</v>
          </cell>
          <cell r="L65">
            <v>21.430000000000003</v>
          </cell>
          <cell r="M65">
            <v>21.430000000000003</v>
          </cell>
          <cell r="N65">
            <v>257.16</v>
          </cell>
        </row>
        <row r="66">
          <cell r="A66" t="str">
            <v>C2</v>
          </cell>
          <cell r="B66">
            <v>21.430000000000003</v>
          </cell>
          <cell r="C66">
            <v>21.430000000000003</v>
          </cell>
          <cell r="D66">
            <v>21.430000000000003</v>
          </cell>
          <cell r="E66">
            <v>21.430000000000003</v>
          </cell>
          <cell r="F66">
            <v>21.430000000000003</v>
          </cell>
          <cell r="G66">
            <v>21.430000000000003</v>
          </cell>
          <cell r="H66">
            <v>21.430000000000003</v>
          </cell>
          <cell r="I66">
            <v>21.430000000000003</v>
          </cell>
          <cell r="J66">
            <v>21.430000000000003</v>
          </cell>
          <cell r="K66">
            <v>21.430000000000003</v>
          </cell>
          <cell r="L66">
            <v>21.430000000000003</v>
          </cell>
          <cell r="M66">
            <v>21.430000000000003</v>
          </cell>
          <cell r="N66">
            <v>257.16</v>
          </cell>
        </row>
        <row r="67">
          <cell r="A67" t="str">
            <v>E</v>
          </cell>
          <cell r="B67">
            <v>21.430000000000003</v>
          </cell>
          <cell r="C67">
            <v>21.430000000000003</v>
          </cell>
          <cell r="D67">
            <v>21.430000000000003</v>
          </cell>
          <cell r="E67">
            <v>21.430000000000003</v>
          </cell>
          <cell r="F67">
            <v>21.430000000000003</v>
          </cell>
          <cell r="G67">
            <v>21.430000000000003</v>
          </cell>
          <cell r="H67">
            <v>21.430000000000003</v>
          </cell>
          <cell r="I67">
            <v>21.430000000000003</v>
          </cell>
          <cell r="J67">
            <v>21.430000000000003</v>
          </cell>
          <cell r="K67">
            <v>21.430000000000003</v>
          </cell>
          <cell r="L67">
            <v>21.430000000000003</v>
          </cell>
          <cell r="M67">
            <v>21.430000000000003</v>
          </cell>
          <cell r="N67">
            <v>257.16</v>
          </cell>
        </row>
        <row r="69">
          <cell r="A69" t="str">
            <v>A1</v>
          </cell>
          <cell r="G69">
            <v>726.35</v>
          </cell>
          <cell r="M69">
            <v>726.35</v>
          </cell>
          <cell r="N69">
            <v>1452.7</v>
          </cell>
        </row>
        <row r="70">
          <cell r="A70" t="str">
            <v>A2</v>
          </cell>
          <cell r="G70">
            <v>742.29</v>
          </cell>
          <cell r="M70">
            <v>742.29</v>
          </cell>
          <cell r="N70">
            <v>1484.58</v>
          </cell>
        </row>
        <row r="71">
          <cell r="A71" t="str">
            <v>B</v>
          </cell>
          <cell r="G71">
            <v>768.94</v>
          </cell>
          <cell r="M71">
            <v>768.94</v>
          </cell>
          <cell r="N71">
            <v>1537.88</v>
          </cell>
        </row>
        <row r="72">
          <cell r="A72" t="str">
            <v>C1</v>
          </cell>
          <cell r="G72">
            <v>660.48</v>
          </cell>
          <cell r="M72">
            <v>660.48</v>
          </cell>
          <cell r="N72">
            <v>1320.96</v>
          </cell>
        </row>
        <row r="73">
          <cell r="A73" t="str">
            <v>C2</v>
          </cell>
          <cell r="G73">
            <v>630.21</v>
          </cell>
          <cell r="M73">
            <v>630.21</v>
          </cell>
          <cell r="N73">
            <v>1260.42</v>
          </cell>
        </row>
        <row r="74">
          <cell r="A74" t="str">
            <v>E</v>
          </cell>
          <cell r="G74">
            <v>582.11</v>
          </cell>
          <cell r="M74">
            <v>582.11</v>
          </cell>
          <cell r="N74">
            <v>1164.22</v>
          </cell>
        </row>
        <row r="83">
          <cell r="A83" t="str">
            <v>A1</v>
          </cell>
          <cell r="G83">
            <v>1</v>
          </cell>
          <cell r="M83">
            <v>1</v>
          </cell>
        </row>
        <row r="84">
          <cell r="A84" t="str">
            <v>A2</v>
          </cell>
          <cell r="G84">
            <v>1</v>
          </cell>
          <cell r="M84">
            <v>1</v>
          </cell>
        </row>
        <row r="85">
          <cell r="A85" t="str">
            <v>B</v>
          </cell>
          <cell r="G85">
            <v>1</v>
          </cell>
          <cell r="M85">
            <v>1</v>
          </cell>
        </row>
        <row r="86">
          <cell r="A86" t="str">
            <v>C1</v>
          </cell>
          <cell r="G86">
            <v>1</v>
          </cell>
          <cell r="M86">
            <v>1</v>
          </cell>
        </row>
        <row r="87">
          <cell r="A87" t="str">
            <v>C2</v>
          </cell>
          <cell r="G87">
            <v>1</v>
          </cell>
          <cell r="M87">
            <v>1</v>
          </cell>
        </row>
        <row r="88">
          <cell r="A88" t="str">
            <v>E</v>
          </cell>
          <cell r="G88">
            <v>1</v>
          </cell>
          <cell r="M88">
            <v>1</v>
          </cell>
        </row>
        <row r="90">
          <cell r="A90" t="str">
            <v>A1</v>
          </cell>
          <cell r="G90">
            <v>1</v>
          </cell>
          <cell r="M90">
            <v>1</v>
          </cell>
        </row>
        <row r="91">
          <cell r="A91" t="str">
            <v>A2</v>
          </cell>
          <cell r="G91">
            <v>1</v>
          </cell>
          <cell r="M91">
            <v>1</v>
          </cell>
        </row>
        <row r="92">
          <cell r="A92" t="str">
            <v>B</v>
          </cell>
          <cell r="G92">
            <v>1</v>
          </cell>
          <cell r="M92">
            <v>1</v>
          </cell>
        </row>
        <row r="93">
          <cell r="A93" t="str">
            <v>C1</v>
          </cell>
          <cell r="G93">
            <v>1</v>
          </cell>
          <cell r="M93">
            <v>1</v>
          </cell>
        </row>
        <row r="94">
          <cell r="A94" t="str">
            <v>C2</v>
          </cell>
          <cell r="G94">
            <v>1</v>
          </cell>
          <cell r="M94">
            <v>1</v>
          </cell>
        </row>
        <row r="95">
          <cell r="A95" t="str">
            <v>E</v>
          </cell>
          <cell r="G95">
            <v>1</v>
          </cell>
          <cell r="M9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22">
      <selection activeCell="I54" sqref="I54"/>
    </sheetView>
  </sheetViews>
  <sheetFormatPr defaultColWidth="12" defaultRowHeight="11.25"/>
  <cols>
    <col min="1" max="1" width="14.5" style="0" bestFit="1" customWidth="1"/>
    <col min="2" max="3" width="9.66015625" style="0" bestFit="1" customWidth="1"/>
    <col min="4" max="4" width="4.83203125" style="0" customWidth="1"/>
    <col min="5" max="5" width="5.16015625" style="0" customWidth="1"/>
    <col min="6" max="6" width="0.1640625" style="0" customWidth="1"/>
    <col min="7" max="7" width="9.66015625" style="0" hidden="1" customWidth="1"/>
    <col min="8" max="8" width="36.5" style="0" customWidth="1"/>
    <col min="9" max="9" width="11.16015625" style="0" customWidth="1"/>
    <col min="10" max="10" width="12" style="0" bestFit="1" customWidth="1"/>
    <col min="11" max="11" width="9.66015625" style="0" bestFit="1" customWidth="1"/>
    <col min="12" max="12" width="11.5" style="0" bestFit="1" customWidth="1"/>
    <col min="13" max="13" width="10.5" style="0" hidden="1" customWidth="1"/>
    <col min="14" max="14" width="10.83203125" style="0" bestFit="1" customWidth="1"/>
  </cols>
  <sheetData>
    <row r="1" ht="14.25">
      <c r="A1" s="6"/>
    </row>
    <row r="2" spans="1:10" ht="14.25">
      <c r="A2" s="6"/>
      <c r="D2" s="80" t="s">
        <v>195</v>
      </c>
      <c r="E2" s="80"/>
      <c r="F2" s="80"/>
      <c r="G2" s="80"/>
      <c r="H2" s="80"/>
      <c r="I2" s="80"/>
      <c r="J2" s="7"/>
    </row>
    <row r="3" spans="1:10" ht="14.25" customHeight="1">
      <c r="A3" s="6"/>
      <c r="D3" s="81" t="s">
        <v>196</v>
      </c>
      <c r="E3" s="81"/>
      <c r="F3" s="81"/>
      <c r="G3" s="81"/>
      <c r="H3" s="81"/>
      <c r="I3" s="81"/>
      <c r="J3" s="81"/>
    </row>
    <row r="4" spans="1:10" ht="14.25">
      <c r="A4" s="6"/>
      <c r="B4" s="8"/>
      <c r="C4" s="9"/>
      <c r="D4" s="78" t="s">
        <v>197</v>
      </c>
      <c r="E4" s="78"/>
      <c r="F4" s="78"/>
      <c r="G4" s="78"/>
      <c r="H4" s="78"/>
      <c r="I4" s="78"/>
      <c r="J4" s="78"/>
    </row>
    <row r="5" spans="1:24" ht="30" customHeight="1">
      <c r="A5" s="78" t="s">
        <v>198</v>
      </c>
      <c r="B5" s="78"/>
      <c r="C5" s="78"/>
      <c r="D5" s="78"/>
      <c r="E5" s="78"/>
      <c r="F5" s="78"/>
      <c r="G5" s="78"/>
      <c r="H5" s="78"/>
      <c r="I5" s="91" t="s">
        <v>333</v>
      </c>
      <c r="J5" s="91"/>
      <c r="K5" s="91"/>
      <c r="L5" s="91"/>
      <c r="M5" s="91"/>
      <c r="R5" s="80"/>
      <c r="S5" s="80"/>
      <c r="T5" s="80"/>
      <c r="U5" s="80"/>
      <c r="V5" s="80"/>
      <c r="W5" s="80"/>
      <c r="X5" s="7"/>
    </row>
    <row r="6" spans="1:24" ht="15" customHeight="1">
      <c r="A6" s="78" t="s">
        <v>199</v>
      </c>
      <c r="B6" s="78"/>
      <c r="C6" s="78"/>
      <c r="D6" s="78"/>
      <c r="E6" s="78"/>
      <c r="F6" s="78"/>
      <c r="G6" s="78"/>
      <c r="H6" s="78"/>
      <c r="I6" s="79" t="s">
        <v>231</v>
      </c>
      <c r="J6" s="79"/>
      <c r="K6" s="79"/>
      <c r="L6" s="79"/>
      <c r="M6" s="79"/>
      <c r="R6" s="81"/>
      <c r="S6" s="81"/>
      <c r="T6" s="81"/>
      <c r="U6" s="81"/>
      <c r="V6" s="81"/>
      <c r="W6" s="81"/>
      <c r="X6" s="81"/>
    </row>
    <row r="7" spans="18:24" ht="12.75">
      <c r="R7" s="78"/>
      <c r="S7" s="78"/>
      <c r="T7" s="78"/>
      <c r="U7" s="78"/>
      <c r="V7" s="78"/>
      <c r="W7" s="78"/>
      <c r="X7" s="78"/>
    </row>
    <row r="11" spans="1:14" ht="12.75">
      <c r="A11" s="62"/>
      <c r="B11" s="12"/>
      <c r="C11" s="12"/>
      <c r="D11" s="12"/>
      <c r="E11" s="63"/>
      <c r="F11" s="63"/>
      <c r="G11" s="64"/>
      <c r="H11" s="65" t="s">
        <v>329</v>
      </c>
      <c r="I11" s="66">
        <v>21.43</v>
      </c>
      <c r="J11" s="12"/>
      <c r="K11" s="12"/>
      <c r="L11" s="12"/>
      <c r="M11" s="12"/>
      <c r="N11" s="12"/>
    </row>
    <row r="12" spans="1:14" ht="13.5" thickBot="1">
      <c r="A12" s="62"/>
      <c r="B12" s="59"/>
      <c r="C12" s="59"/>
      <c r="D12" s="59"/>
      <c r="E12" s="76"/>
      <c r="F12" s="76"/>
      <c r="G12" s="77"/>
      <c r="H12" s="69" t="s">
        <v>330</v>
      </c>
      <c r="I12" s="66">
        <v>21.43</v>
      </c>
      <c r="J12" s="59"/>
      <c r="K12" s="59"/>
      <c r="L12" s="59"/>
      <c r="M12" s="59"/>
      <c r="N12" s="12"/>
    </row>
    <row r="13" spans="1:14" ht="12.75">
      <c r="A13" s="62"/>
      <c r="B13" s="59"/>
      <c r="C13" s="59"/>
      <c r="D13" s="59"/>
      <c r="E13" s="72"/>
      <c r="F13" s="72"/>
      <c r="G13" s="73"/>
      <c r="H13" s="74" t="s">
        <v>331</v>
      </c>
      <c r="I13" s="75">
        <v>1</v>
      </c>
      <c r="J13" s="59"/>
      <c r="K13" s="59"/>
      <c r="L13" s="59"/>
      <c r="M13" s="59"/>
      <c r="N13" s="12"/>
    </row>
    <row r="14" spans="1:14" ht="12.75">
      <c r="A14" s="62"/>
      <c r="B14" s="59"/>
      <c r="C14" s="59"/>
      <c r="D14" s="59"/>
      <c r="E14" s="67"/>
      <c r="F14" s="67"/>
      <c r="G14" s="68"/>
      <c r="H14" s="70" t="s">
        <v>332</v>
      </c>
      <c r="I14" s="71">
        <v>1</v>
      </c>
      <c r="J14" s="60"/>
      <c r="K14" s="60"/>
      <c r="L14" s="60"/>
      <c r="M14" s="60"/>
      <c r="N14" s="61"/>
    </row>
    <row r="15" spans="1:14" ht="12.75">
      <c r="A15" s="62"/>
      <c r="B15" s="59"/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7" ht="12" thickBot="1"/>
    <row r="18" spans="5:11" ht="12" thickTop="1">
      <c r="E18" s="82" t="s">
        <v>334</v>
      </c>
      <c r="F18" s="83"/>
      <c r="G18" s="83"/>
      <c r="H18" s="83"/>
      <c r="I18" s="83"/>
      <c r="J18" s="83"/>
      <c r="K18" s="84"/>
    </row>
    <row r="19" spans="5:11" ht="11.25">
      <c r="E19" s="85"/>
      <c r="F19" s="86"/>
      <c r="G19" s="86"/>
      <c r="H19" s="86"/>
      <c r="I19" s="86"/>
      <c r="J19" s="86"/>
      <c r="K19" s="87"/>
    </row>
    <row r="20" spans="5:11" ht="11.25">
      <c r="E20" s="85"/>
      <c r="F20" s="86"/>
      <c r="G20" s="86"/>
      <c r="H20" s="86"/>
      <c r="I20" s="86"/>
      <c r="J20" s="86"/>
      <c r="K20" s="87"/>
    </row>
    <row r="21" spans="5:11" ht="11.25">
      <c r="E21" s="85"/>
      <c r="F21" s="86"/>
      <c r="G21" s="86"/>
      <c r="H21" s="86"/>
      <c r="I21" s="86"/>
      <c r="J21" s="86"/>
      <c r="K21" s="87"/>
    </row>
    <row r="22" spans="5:11" ht="11.25">
      <c r="E22" s="85"/>
      <c r="F22" s="86"/>
      <c r="G22" s="86"/>
      <c r="H22" s="86"/>
      <c r="I22" s="86"/>
      <c r="J22" s="86"/>
      <c r="K22" s="87"/>
    </row>
    <row r="23" spans="5:11" ht="11.25">
      <c r="E23" s="85"/>
      <c r="F23" s="86"/>
      <c r="G23" s="86"/>
      <c r="H23" s="86"/>
      <c r="I23" s="86"/>
      <c r="J23" s="86"/>
      <c r="K23" s="87"/>
    </row>
    <row r="24" spans="5:11" ht="11.25">
      <c r="E24" s="85"/>
      <c r="F24" s="86"/>
      <c r="G24" s="86"/>
      <c r="H24" s="86"/>
      <c r="I24" s="86"/>
      <c r="J24" s="86"/>
      <c r="K24" s="87"/>
    </row>
    <row r="25" spans="5:11" ht="11.25">
      <c r="E25" s="85"/>
      <c r="F25" s="86"/>
      <c r="G25" s="86"/>
      <c r="H25" s="86"/>
      <c r="I25" s="86"/>
      <c r="J25" s="86"/>
      <c r="K25" s="87"/>
    </row>
    <row r="26" spans="5:11" ht="11.25">
      <c r="E26" s="85"/>
      <c r="F26" s="86"/>
      <c r="G26" s="86"/>
      <c r="H26" s="86"/>
      <c r="I26" s="86"/>
      <c r="J26" s="86"/>
      <c r="K26" s="87"/>
    </row>
    <row r="27" spans="5:11" ht="11.25">
      <c r="E27" s="85"/>
      <c r="F27" s="86"/>
      <c r="G27" s="86"/>
      <c r="H27" s="86"/>
      <c r="I27" s="86"/>
      <c r="J27" s="86"/>
      <c r="K27" s="87"/>
    </row>
    <row r="28" spans="5:11" ht="11.25">
      <c r="E28" s="85"/>
      <c r="F28" s="86"/>
      <c r="G28" s="86"/>
      <c r="H28" s="86"/>
      <c r="I28" s="86"/>
      <c r="J28" s="86"/>
      <c r="K28" s="87"/>
    </row>
    <row r="29" spans="5:11" ht="11.25">
      <c r="E29" s="85"/>
      <c r="F29" s="86"/>
      <c r="G29" s="86"/>
      <c r="H29" s="86"/>
      <c r="I29" s="86"/>
      <c r="J29" s="86"/>
      <c r="K29" s="87"/>
    </row>
    <row r="30" spans="5:11" ht="11.25">
      <c r="E30" s="85"/>
      <c r="F30" s="86"/>
      <c r="G30" s="86"/>
      <c r="H30" s="86"/>
      <c r="I30" s="86"/>
      <c r="J30" s="86"/>
      <c r="K30" s="87"/>
    </row>
    <row r="31" spans="5:11" ht="11.25">
      <c r="E31" s="85"/>
      <c r="F31" s="86"/>
      <c r="G31" s="86"/>
      <c r="H31" s="86"/>
      <c r="I31" s="86"/>
      <c r="J31" s="86"/>
      <c r="K31" s="87"/>
    </row>
    <row r="32" spans="5:11" ht="11.25">
      <c r="E32" s="85"/>
      <c r="F32" s="86"/>
      <c r="G32" s="86"/>
      <c r="H32" s="86"/>
      <c r="I32" s="86"/>
      <c r="J32" s="86"/>
      <c r="K32" s="87"/>
    </row>
    <row r="33" spans="5:11" ht="11.25">
      <c r="E33" s="85"/>
      <c r="F33" s="86"/>
      <c r="G33" s="86"/>
      <c r="H33" s="86"/>
      <c r="I33" s="86"/>
      <c r="J33" s="86"/>
      <c r="K33" s="87"/>
    </row>
    <row r="34" spans="5:11" ht="11.25">
      <c r="E34" s="85"/>
      <c r="F34" s="86"/>
      <c r="G34" s="86"/>
      <c r="H34" s="86"/>
      <c r="I34" s="86"/>
      <c r="J34" s="86"/>
      <c r="K34" s="87"/>
    </row>
    <row r="35" spans="5:11" ht="11.25">
      <c r="E35" s="85"/>
      <c r="F35" s="86"/>
      <c r="G35" s="86"/>
      <c r="H35" s="86"/>
      <c r="I35" s="86"/>
      <c r="J35" s="86"/>
      <c r="K35" s="87"/>
    </row>
    <row r="36" spans="5:11" ht="11.25">
      <c r="E36" s="85"/>
      <c r="F36" s="86"/>
      <c r="G36" s="86"/>
      <c r="H36" s="86"/>
      <c r="I36" s="86"/>
      <c r="J36" s="86"/>
      <c r="K36" s="87"/>
    </row>
    <row r="37" spans="5:11" ht="11.25">
      <c r="E37" s="85"/>
      <c r="F37" s="86"/>
      <c r="G37" s="86"/>
      <c r="H37" s="86"/>
      <c r="I37" s="86"/>
      <c r="J37" s="86"/>
      <c r="K37" s="87"/>
    </row>
    <row r="38" spans="5:11" ht="11.25">
      <c r="E38" s="85"/>
      <c r="F38" s="86"/>
      <c r="G38" s="86"/>
      <c r="H38" s="86"/>
      <c r="I38" s="86"/>
      <c r="J38" s="86"/>
      <c r="K38" s="87"/>
    </row>
    <row r="39" spans="5:11" ht="11.25">
      <c r="E39" s="85"/>
      <c r="F39" s="86"/>
      <c r="G39" s="86"/>
      <c r="H39" s="86"/>
      <c r="I39" s="86"/>
      <c r="J39" s="86"/>
      <c r="K39" s="87"/>
    </row>
    <row r="40" spans="5:11" ht="11.25">
      <c r="E40" s="85"/>
      <c r="F40" s="86"/>
      <c r="G40" s="86"/>
      <c r="H40" s="86"/>
      <c r="I40" s="86"/>
      <c r="J40" s="86"/>
      <c r="K40" s="87"/>
    </row>
    <row r="41" spans="5:11" ht="11.25">
      <c r="E41" s="85"/>
      <c r="F41" s="86"/>
      <c r="G41" s="86"/>
      <c r="H41" s="86"/>
      <c r="I41" s="86"/>
      <c r="J41" s="86"/>
      <c r="K41" s="87"/>
    </row>
    <row r="42" spans="5:11" ht="11.25">
      <c r="E42" s="85"/>
      <c r="F42" s="86"/>
      <c r="G42" s="86"/>
      <c r="H42" s="86"/>
      <c r="I42" s="86"/>
      <c r="J42" s="86"/>
      <c r="K42" s="87"/>
    </row>
    <row r="43" spans="5:11" ht="11.25">
      <c r="E43" s="85"/>
      <c r="F43" s="86"/>
      <c r="G43" s="86"/>
      <c r="H43" s="86"/>
      <c r="I43" s="86"/>
      <c r="J43" s="86"/>
      <c r="K43" s="87"/>
    </row>
    <row r="44" spans="5:11" ht="11.25">
      <c r="E44" s="85"/>
      <c r="F44" s="86"/>
      <c r="G44" s="86"/>
      <c r="H44" s="86"/>
      <c r="I44" s="86"/>
      <c r="J44" s="86"/>
      <c r="K44" s="87"/>
    </row>
    <row r="45" spans="5:11" ht="11.25">
      <c r="E45" s="85"/>
      <c r="F45" s="86"/>
      <c r="G45" s="86"/>
      <c r="H45" s="86"/>
      <c r="I45" s="86"/>
      <c r="J45" s="86"/>
      <c r="K45" s="87"/>
    </row>
    <row r="46" spans="5:11" ht="11.25">
      <c r="E46" s="85"/>
      <c r="F46" s="86"/>
      <c r="G46" s="86"/>
      <c r="H46" s="86"/>
      <c r="I46" s="86"/>
      <c r="J46" s="86"/>
      <c r="K46" s="87"/>
    </row>
    <row r="47" spans="5:11" ht="11.25">
      <c r="E47" s="85"/>
      <c r="F47" s="86"/>
      <c r="G47" s="86"/>
      <c r="H47" s="86"/>
      <c r="I47" s="86"/>
      <c r="J47" s="86"/>
      <c r="K47" s="87"/>
    </row>
    <row r="48" spans="5:11" ht="12" thickBot="1">
      <c r="E48" s="88"/>
      <c r="F48" s="89"/>
      <c r="G48" s="89"/>
      <c r="H48" s="89"/>
      <c r="I48" s="89"/>
      <c r="J48" s="89"/>
      <c r="K48" s="90"/>
    </row>
    <row r="49" ht="12" thickTop="1"/>
  </sheetData>
  <sheetProtection/>
  <mergeCells count="11">
    <mergeCell ref="E18:K48"/>
    <mergeCell ref="D2:I2"/>
    <mergeCell ref="D3:J3"/>
    <mergeCell ref="D4:J4"/>
    <mergeCell ref="I5:M5"/>
    <mergeCell ref="R7:X7"/>
    <mergeCell ref="I6:M6"/>
    <mergeCell ref="R5:W5"/>
    <mergeCell ref="R6:X6"/>
    <mergeCell ref="A5:H5"/>
    <mergeCell ref="A6:H6"/>
  </mergeCells>
  <printOptions horizontalCentered="1" verticalCentered="1"/>
  <pageMargins left="0.1968503937007874" right="0.31496062992125984" top="0.1968503937007874" bottom="0.5511811023622047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6"/>
  <sheetViews>
    <sheetView zoomScalePageLayoutView="0" workbookViewId="0" topLeftCell="A1">
      <selection activeCell="A14" sqref="A14:Q14"/>
    </sheetView>
  </sheetViews>
  <sheetFormatPr defaultColWidth="12" defaultRowHeight="11.25"/>
  <cols>
    <col min="1" max="1" width="49.5" style="1" customWidth="1"/>
    <col min="2" max="2" width="3.5" style="1" bestFit="1" customWidth="1"/>
    <col min="3" max="3" width="5.16015625" style="1" customWidth="1"/>
    <col min="4" max="4" width="4.16015625" style="1" bestFit="1" customWidth="1"/>
    <col min="5" max="5" width="9.16015625" style="1" bestFit="1" customWidth="1"/>
    <col min="6" max="6" width="9.5" style="1" bestFit="1" customWidth="1"/>
    <col min="7" max="8" width="9.16015625" style="1" bestFit="1" customWidth="1"/>
    <col min="9" max="9" width="9.66015625" style="1" bestFit="1" customWidth="1"/>
    <col min="10" max="10" width="6.66015625" style="1" bestFit="1" customWidth="1"/>
    <col min="11" max="11" width="8.16015625" style="1" bestFit="1" customWidth="1"/>
    <col min="12" max="12" width="8.83203125" style="1" bestFit="1" customWidth="1"/>
    <col min="13" max="13" width="7.16015625" style="1" bestFit="1" customWidth="1"/>
    <col min="14" max="14" width="8.16015625" style="1" bestFit="1" customWidth="1"/>
    <col min="15" max="15" width="8.83203125" style="1" bestFit="1" customWidth="1"/>
    <col min="16" max="16" width="8.16015625" style="1" bestFit="1" customWidth="1"/>
    <col min="17" max="17" width="9.16015625" style="1" bestFit="1" customWidth="1"/>
    <col min="18" max="16384" width="12" style="1" customWidth="1"/>
  </cols>
  <sheetData>
    <row r="2" spans="1:13" ht="14.25" customHeight="1">
      <c r="A2" s="6"/>
      <c r="B2" s="81" t="s">
        <v>195</v>
      </c>
      <c r="C2" s="81"/>
      <c r="D2" s="81"/>
      <c r="E2" s="81"/>
      <c r="F2" s="81"/>
      <c r="G2" s="81"/>
      <c r="H2" s="81"/>
      <c r="I2" s="81"/>
      <c r="J2" s="7"/>
      <c r="K2"/>
      <c r="L2"/>
      <c r="M2"/>
    </row>
    <row r="3" spans="1:13" ht="14.25" customHeight="1">
      <c r="A3" s="6"/>
      <c r="B3" s="81" t="s">
        <v>196</v>
      </c>
      <c r="C3" s="81"/>
      <c r="D3" s="81"/>
      <c r="E3" s="81"/>
      <c r="F3" s="81"/>
      <c r="G3" s="81"/>
      <c r="H3" s="81"/>
      <c r="I3" s="81"/>
      <c r="J3" s="81"/>
      <c r="K3"/>
      <c r="L3"/>
      <c r="M3"/>
    </row>
    <row r="4" spans="1:13" ht="50.25" customHeight="1">
      <c r="A4" s="6"/>
      <c r="B4" s="93" t="s">
        <v>197</v>
      </c>
      <c r="C4" s="93"/>
      <c r="D4" s="93"/>
      <c r="E4" s="93"/>
      <c r="F4" s="93"/>
      <c r="G4" s="93"/>
      <c r="H4" s="93"/>
      <c r="I4" s="93"/>
      <c r="J4" s="93"/>
      <c r="K4"/>
      <c r="L4"/>
      <c r="M4"/>
    </row>
    <row r="5" spans="1:13" ht="15" customHeight="1">
      <c r="A5" s="78" t="s">
        <v>198</v>
      </c>
      <c r="B5" s="78"/>
      <c r="C5" s="78"/>
      <c r="D5" s="78"/>
      <c r="E5" s="78"/>
      <c r="F5" s="78"/>
      <c r="G5" s="78"/>
      <c r="H5" s="78"/>
      <c r="K5" s="91" t="s">
        <v>333</v>
      </c>
      <c r="L5" s="91"/>
      <c r="M5"/>
    </row>
    <row r="6" spans="1:13" ht="13.5" customHeight="1">
      <c r="A6" s="78" t="s">
        <v>199</v>
      </c>
      <c r="B6" s="78"/>
      <c r="C6" s="78"/>
      <c r="D6" s="78"/>
      <c r="E6" s="78"/>
      <c r="F6" s="78"/>
      <c r="G6" s="78"/>
      <c r="H6" s="78"/>
      <c r="K6" s="79" t="s">
        <v>231</v>
      </c>
      <c r="L6" s="79"/>
      <c r="M6"/>
    </row>
    <row r="7" spans="1:13" ht="13.5" customHeight="1">
      <c r="A7" s="11"/>
      <c r="B7" s="11"/>
      <c r="C7" s="11"/>
      <c r="D7" s="11"/>
      <c r="E7" s="11"/>
      <c r="F7" s="11"/>
      <c r="G7" s="11"/>
      <c r="H7" s="11"/>
      <c r="J7"/>
      <c r="K7"/>
      <c r="L7"/>
      <c r="M7"/>
    </row>
    <row r="8" spans="1:13" ht="13.5" customHeight="1">
      <c r="A8" s="11"/>
      <c r="B8" s="11"/>
      <c r="C8" s="11"/>
      <c r="D8" s="11"/>
      <c r="E8" s="11"/>
      <c r="F8" s="11"/>
      <c r="G8" s="11"/>
      <c r="H8" s="11"/>
      <c r="J8"/>
      <c r="K8"/>
      <c r="L8"/>
      <c r="M8"/>
    </row>
    <row r="9" spans="1:13" ht="13.5" customHeight="1">
      <c r="A9" s="11"/>
      <c r="B9" s="11"/>
      <c r="C9" s="11"/>
      <c r="D9" s="11"/>
      <c r="E9" s="11"/>
      <c r="F9" s="11"/>
      <c r="G9" s="11"/>
      <c r="H9" s="11"/>
      <c r="J9"/>
      <c r="K9"/>
      <c r="L9"/>
      <c r="M9"/>
    </row>
    <row r="10" spans="1:13" ht="13.5" customHeight="1">
      <c r="A10" s="11"/>
      <c r="B10" s="11"/>
      <c r="C10" s="11"/>
      <c r="D10" s="11"/>
      <c r="E10" s="11"/>
      <c r="F10" s="11"/>
      <c r="G10" s="11"/>
      <c r="H10" s="11"/>
      <c r="J10"/>
      <c r="K10"/>
      <c r="L10"/>
      <c r="M10"/>
    </row>
    <row r="11" spans="1:13" ht="13.5" customHeight="1">
      <c r="A11" s="11"/>
      <c r="B11" s="11"/>
      <c r="C11" s="11"/>
      <c r="D11" s="11"/>
      <c r="E11" s="11"/>
      <c r="F11" s="11"/>
      <c r="G11" s="11"/>
      <c r="H11" s="11"/>
      <c r="J11"/>
      <c r="K11"/>
      <c r="L11"/>
      <c r="M11"/>
    </row>
    <row r="12" ht="11.25">
      <c r="M12"/>
    </row>
    <row r="13" ht="12.75" customHeight="1">
      <c r="M13"/>
    </row>
    <row r="14" spans="1:17" ht="36.75" thickBot="1">
      <c r="A14" s="92" t="s">
        <v>335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36.75" customHeight="1" thickBot="1">
      <c r="A15" s="30" t="s">
        <v>0</v>
      </c>
      <c r="B15" s="32" t="s">
        <v>1</v>
      </c>
      <c r="C15" s="31" t="s">
        <v>2</v>
      </c>
      <c r="D15" s="31" t="s">
        <v>3</v>
      </c>
      <c r="E15" s="94" t="s">
        <v>26</v>
      </c>
      <c r="F15" s="94" t="s">
        <v>27</v>
      </c>
      <c r="G15" s="94" t="s">
        <v>28</v>
      </c>
      <c r="H15" s="94" t="s">
        <v>233</v>
      </c>
      <c r="I15" s="95" t="s">
        <v>234</v>
      </c>
      <c r="J15" s="25" t="s">
        <v>235</v>
      </c>
      <c r="K15" s="27" t="s">
        <v>236</v>
      </c>
      <c r="L15" s="33" t="s">
        <v>237</v>
      </c>
      <c r="M15" s="25" t="s">
        <v>238</v>
      </c>
      <c r="N15" s="27" t="s">
        <v>239</v>
      </c>
      <c r="O15" s="33" t="s">
        <v>240</v>
      </c>
      <c r="P15" s="96" t="s">
        <v>241</v>
      </c>
      <c r="Q15" s="97" t="s">
        <v>336</v>
      </c>
    </row>
    <row r="16" spans="1:17" ht="12" thickBot="1">
      <c r="A16" s="26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9"/>
      <c r="P16" s="24"/>
      <c r="Q16" s="34"/>
    </row>
    <row r="17" spans="1:17" ht="11.25">
      <c r="A17" s="15" t="s">
        <v>243</v>
      </c>
      <c r="B17" s="16" t="s">
        <v>21</v>
      </c>
      <c r="C17" s="14">
        <v>30</v>
      </c>
      <c r="D17" s="14">
        <v>143</v>
      </c>
      <c r="E17" s="98">
        <f>VLOOKUP(B17,'[2]Referencia Mensual 2019'!$A$3:$N$8,14,FALSE)</f>
        <v>14124.96</v>
      </c>
      <c r="F17" s="98">
        <f>VLOOKUP(B17,'[2]Referencia Mensual 2019'!$A$10:$N$15,14,FALSE)</f>
        <v>2184.9599999999996</v>
      </c>
      <c r="G17" s="98">
        <f>VLOOKUP(C17,'[2]Referencia Mensual 2019'!$A$24:$N$53,14,FALSE)</f>
        <v>12338.04</v>
      </c>
      <c r="H17" s="98">
        <f>VLOOKUP(B17,'[2]Referencia Mensual 2019'!$A$55:$N$60,14,FALSE)*D17</f>
        <v>36773.880000000005</v>
      </c>
      <c r="I17" s="99">
        <f aca="true" t="shared" si="0" ref="I17:I58">SUM(E17:H17)</f>
        <v>65421.840000000004</v>
      </c>
      <c r="J17" s="98">
        <f>VLOOKUP(B17,'[2]Referencia Mensual 2019'!$A$69:$N$74,7,FALSE)</f>
        <v>726.35</v>
      </c>
      <c r="K17" s="98">
        <f>VLOOKUP(C17,'[2]Referencia Mensual 2019'!$A$24:$N$53,7,FALSE)*VLOOKUP(B17,'[2]Referencia Mensual 2019'!$A$83:$M$88,7,FALSE)+D17*VLOOKUP(B17,'[2]Referencia Mensual 2019'!$A$55:$N$60,7,FALSE)*VLOOKUP(B17,'[2]Referencia Mensual 2019'!$A$90:$M$95,7,FALSE)</f>
        <v>4092.6600000000008</v>
      </c>
      <c r="L17" s="100">
        <f>+J17+K17</f>
        <v>4819.010000000001</v>
      </c>
      <c r="M17" s="98">
        <f>VLOOKUP(B17,'[2]Referencia Mensual 2019'!$A$69:$N$74,13,FALSE)</f>
        <v>726.35</v>
      </c>
      <c r="N17" s="98">
        <f>VLOOKUP(C17,'[2]Referencia Mensual 2019'!$A$24:$N$53,13,FALSE)*VLOOKUP(B17,'[2]Referencia Mensual 2019'!$A$83:$M$88,13,FALSE)+D17*VLOOKUP(B17,'[2]Referencia Mensual 2019'!$A$55:$N$60,13,FALSE)*VLOOKUP(B17,'[2]Referencia Mensual 2019'!$A$90:$M$95,13,FALSE)</f>
        <v>4092.6600000000008</v>
      </c>
      <c r="O17" s="100">
        <f>+M17+N17</f>
        <v>4819.010000000001</v>
      </c>
      <c r="P17" s="101">
        <f>+L17+O17</f>
        <v>9638.020000000002</v>
      </c>
      <c r="Q17" s="102">
        <f>+I17+P17</f>
        <v>75059.86</v>
      </c>
    </row>
    <row r="18" spans="1:17" ht="11.25">
      <c r="A18" s="15" t="s">
        <v>244</v>
      </c>
      <c r="B18" s="16" t="s">
        <v>21</v>
      </c>
      <c r="C18" s="14">
        <v>30</v>
      </c>
      <c r="D18" s="14">
        <v>143</v>
      </c>
      <c r="E18" s="98">
        <f>VLOOKUP(B18,'[2]Referencia Mensual 2019'!$A$3:$N$8,14,FALSE)</f>
        <v>14124.96</v>
      </c>
      <c r="F18" s="98">
        <f>VLOOKUP(B18,'[2]Referencia Mensual 2019'!$A$10:$N$15,14,FALSE)</f>
        <v>2184.9599999999996</v>
      </c>
      <c r="G18" s="98">
        <f>VLOOKUP(C18,'[2]Referencia Mensual 2019'!$A$24:$N$53,14,FALSE)</f>
        <v>12338.04</v>
      </c>
      <c r="H18" s="98">
        <f>VLOOKUP(B18,'[2]Referencia Mensual 2019'!$A$55:$N$60,14,FALSE)*D18</f>
        <v>36773.880000000005</v>
      </c>
      <c r="I18" s="99">
        <f t="shared" si="0"/>
        <v>65421.840000000004</v>
      </c>
      <c r="J18" s="98">
        <f>VLOOKUP(B18,'[2]Referencia Mensual 2019'!$A$69:$N$74,7,FALSE)</f>
        <v>726.35</v>
      </c>
      <c r="K18" s="98">
        <f>VLOOKUP(C18,'[2]Referencia Mensual 2019'!$A$24:$N$53,7,FALSE)*VLOOKUP(B18,'[2]Referencia Mensual 2019'!$A$83:$M$88,7,FALSE)+D18*VLOOKUP(B18,'[2]Referencia Mensual 2019'!$A$55:$N$60,7,FALSE)*VLOOKUP(B18,'[2]Referencia Mensual 2019'!$A$90:$M$95,7,FALSE)</f>
        <v>4092.6600000000008</v>
      </c>
      <c r="L18" s="100">
        <f aca="true" t="shared" si="1" ref="L18:L58">+J18+K18</f>
        <v>4819.010000000001</v>
      </c>
      <c r="M18" s="98">
        <f>VLOOKUP(B18,'[2]Referencia Mensual 2019'!$A$69:$N$74,13,FALSE)</f>
        <v>726.35</v>
      </c>
      <c r="N18" s="98">
        <f>VLOOKUP(C18,'[2]Referencia Mensual 2019'!$A$24:$N$53,13,FALSE)*VLOOKUP(B18,'[2]Referencia Mensual 2019'!$A$83:$M$88,13,FALSE)+D18*VLOOKUP(B18,'[2]Referencia Mensual 2019'!$A$55:$N$60,13,FALSE)*VLOOKUP(B18,'[2]Referencia Mensual 2019'!$A$90:$M$95,13,FALSE)</f>
        <v>4092.6600000000008</v>
      </c>
      <c r="O18" s="100">
        <f aca="true" t="shared" si="2" ref="O18:O82">+M18+N18</f>
        <v>4819.010000000001</v>
      </c>
      <c r="P18" s="101">
        <f aca="true" t="shared" si="3" ref="P18:P58">+L18+O18</f>
        <v>9638.020000000002</v>
      </c>
      <c r="Q18" s="103">
        <f aca="true" t="shared" si="4" ref="Q18:Q75">+I18+P18</f>
        <v>75059.86</v>
      </c>
    </row>
    <row r="19" spans="1:17" ht="11.25">
      <c r="A19" s="17" t="s">
        <v>35</v>
      </c>
      <c r="B19" s="21" t="s">
        <v>21</v>
      </c>
      <c r="C19" s="20">
        <v>30</v>
      </c>
      <c r="D19" s="20">
        <v>115</v>
      </c>
      <c r="E19" s="98">
        <f>VLOOKUP(B19,'[2]Referencia Mensual 2019'!$A$3:$N$8,14,FALSE)</f>
        <v>14124.96</v>
      </c>
      <c r="F19" s="98">
        <f>VLOOKUP(B19,'[2]Referencia Mensual 2019'!$A$10:$N$15,14,FALSE)</f>
        <v>2184.9599999999996</v>
      </c>
      <c r="G19" s="98">
        <f>VLOOKUP(C19,'[2]Referencia Mensual 2019'!$A$24:$N$53,14,FALSE)</f>
        <v>12338.04</v>
      </c>
      <c r="H19" s="98">
        <f>VLOOKUP(B19,'[2]Referencia Mensual 2019'!$A$55:$N$60,14,FALSE)*D19</f>
        <v>29573.4</v>
      </c>
      <c r="I19" s="99">
        <f>SUM(E19:H19)</f>
        <v>58221.36</v>
      </c>
      <c r="J19" s="98">
        <f>VLOOKUP(B19,'[2]Referencia Mensual 2019'!$A$69:$N$74,7,FALSE)</f>
        <v>726.35</v>
      </c>
      <c r="K19" s="98">
        <f>VLOOKUP(C19,'[2]Referencia Mensual 2019'!$A$24:$N$53,7,FALSE)*VLOOKUP(B19,'[2]Referencia Mensual 2019'!$A$83:$M$88,7,FALSE)+D19*VLOOKUP(B19,'[2]Referencia Mensual 2019'!$A$55:$N$60,7,FALSE)*VLOOKUP(B19,'[2]Referencia Mensual 2019'!$A$90:$M$95,7,FALSE)</f>
        <v>3492.6200000000003</v>
      </c>
      <c r="L19" s="100">
        <f t="shared" si="1"/>
        <v>4218.97</v>
      </c>
      <c r="M19" s="98">
        <f>VLOOKUP(B19,'[2]Referencia Mensual 2019'!$A$69:$N$74,13,FALSE)</f>
        <v>726.35</v>
      </c>
      <c r="N19" s="98">
        <f>VLOOKUP(C19,'[2]Referencia Mensual 2019'!$A$24:$N$53,13,FALSE)*VLOOKUP(B19,'[2]Referencia Mensual 2019'!$A$83:$M$88,13,FALSE)+D19*VLOOKUP(B19,'[2]Referencia Mensual 2019'!$A$55:$N$60,13,FALSE)*VLOOKUP(B19,'[2]Referencia Mensual 2019'!$A$90:$M$95,13,FALSE)</f>
        <v>3492.6200000000003</v>
      </c>
      <c r="O19" s="100">
        <f t="shared" si="2"/>
        <v>4218.97</v>
      </c>
      <c r="P19" s="101">
        <f t="shared" si="3"/>
        <v>8437.94</v>
      </c>
      <c r="Q19" s="103">
        <f t="shared" si="4"/>
        <v>66659.3</v>
      </c>
    </row>
    <row r="20" spans="1:17" ht="11.25">
      <c r="A20" s="17" t="s">
        <v>34</v>
      </c>
      <c r="B20" s="21" t="s">
        <v>21</v>
      </c>
      <c r="C20" s="20">
        <v>30</v>
      </c>
      <c r="D20" s="20">
        <v>115</v>
      </c>
      <c r="E20" s="98">
        <f>VLOOKUP(B20,'[2]Referencia Mensual 2019'!$A$3:$N$8,14,FALSE)</f>
        <v>14124.96</v>
      </c>
      <c r="F20" s="98">
        <f>VLOOKUP(B20,'[2]Referencia Mensual 2019'!$A$10:$N$15,14,FALSE)</f>
        <v>2184.9599999999996</v>
      </c>
      <c r="G20" s="98">
        <f>VLOOKUP(C20,'[2]Referencia Mensual 2019'!$A$24:$N$53,14,FALSE)</f>
        <v>12338.04</v>
      </c>
      <c r="H20" s="98">
        <f>VLOOKUP(B20,'[2]Referencia Mensual 2019'!$A$55:$N$60,14,FALSE)*D20</f>
        <v>29573.4</v>
      </c>
      <c r="I20" s="99">
        <f>SUM(E20:H20)</f>
        <v>58221.36</v>
      </c>
      <c r="J20" s="98">
        <f>VLOOKUP(B20,'[2]Referencia Mensual 2019'!$A$69:$N$74,7,FALSE)</f>
        <v>726.35</v>
      </c>
      <c r="K20" s="98">
        <f>VLOOKUP(C20,'[2]Referencia Mensual 2019'!$A$24:$N$53,7,FALSE)*VLOOKUP(B20,'[2]Referencia Mensual 2019'!$A$83:$M$88,7,FALSE)+D20*VLOOKUP(B20,'[2]Referencia Mensual 2019'!$A$55:$N$60,7,FALSE)*VLOOKUP(B20,'[2]Referencia Mensual 2019'!$A$90:$M$95,7,FALSE)</f>
        <v>3492.6200000000003</v>
      </c>
      <c r="L20" s="100">
        <f t="shared" si="1"/>
        <v>4218.97</v>
      </c>
      <c r="M20" s="98">
        <f>VLOOKUP(B20,'[2]Referencia Mensual 2019'!$A$69:$N$74,13,FALSE)</f>
        <v>726.35</v>
      </c>
      <c r="N20" s="98">
        <f>VLOOKUP(C20,'[2]Referencia Mensual 2019'!$A$24:$N$53,13,FALSE)*VLOOKUP(B20,'[2]Referencia Mensual 2019'!$A$83:$M$88,13,FALSE)+D20*VLOOKUP(B20,'[2]Referencia Mensual 2019'!$A$55:$N$60,13,FALSE)*VLOOKUP(B20,'[2]Referencia Mensual 2019'!$A$90:$M$95,13,FALSE)</f>
        <v>3492.6200000000003</v>
      </c>
      <c r="O20" s="100">
        <f t="shared" si="2"/>
        <v>4218.97</v>
      </c>
      <c r="P20" s="101">
        <f t="shared" si="3"/>
        <v>8437.94</v>
      </c>
      <c r="Q20" s="103">
        <f t="shared" si="4"/>
        <v>66659.3</v>
      </c>
    </row>
    <row r="21" spans="1:17" ht="11.25">
      <c r="A21" s="15" t="s">
        <v>245</v>
      </c>
      <c r="B21" s="21" t="s">
        <v>21</v>
      </c>
      <c r="C21" s="14">
        <v>30</v>
      </c>
      <c r="D21" s="14">
        <v>115</v>
      </c>
      <c r="E21" s="98">
        <f>VLOOKUP(B21,'[2]Referencia Mensual 2019'!$A$3:$N$8,14,FALSE)</f>
        <v>14124.96</v>
      </c>
      <c r="F21" s="98">
        <f>VLOOKUP(B21,'[2]Referencia Mensual 2019'!$A$10:$N$15,14,FALSE)</f>
        <v>2184.9599999999996</v>
      </c>
      <c r="G21" s="98">
        <f>VLOOKUP(C21,'[2]Referencia Mensual 2019'!$A$24:$N$53,14,FALSE)</f>
        <v>12338.04</v>
      </c>
      <c r="H21" s="98">
        <f>VLOOKUP(B21,'[2]Referencia Mensual 2019'!$A$55:$N$60,14,FALSE)*D21</f>
        <v>29573.4</v>
      </c>
      <c r="I21" s="99">
        <f>SUM(E21:H21)</f>
        <v>58221.36</v>
      </c>
      <c r="J21" s="98">
        <f>VLOOKUP(B21,'[2]Referencia Mensual 2019'!$A$69:$N$74,7,FALSE)</f>
        <v>726.35</v>
      </c>
      <c r="K21" s="98">
        <f>VLOOKUP(C21,'[2]Referencia Mensual 2019'!$A$24:$N$53,7,FALSE)*VLOOKUP(B21,'[2]Referencia Mensual 2019'!$A$83:$M$88,7,FALSE)+D21*VLOOKUP(B21,'[2]Referencia Mensual 2019'!$A$55:$N$60,7,FALSE)*VLOOKUP(B21,'[2]Referencia Mensual 2019'!$A$90:$M$95,7,FALSE)</f>
        <v>3492.6200000000003</v>
      </c>
      <c r="L21" s="100">
        <f t="shared" si="1"/>
        <v>4218.97</v>
      </c>
      <c r="M21" s="98">
        <f>VLOOKUP(B21,'[2]Referencia Mensual 2019'!$A$69:$N$74,13,FALSE)</f>
        <v>726.35</v>
      </c>
      <c r="N21" s="98">
        <f>VLOOKUP(C21,'[2]Referencia Mensual 2019'!$A$24:$N$53,13,FALSE)*VLOOKUP(B21,'[2]Referencia Mensual 2019'!$A$83:$M$88,13,FALSE)+D21*VLOOKUP(B21,'[2]Referencia Mensual 2019'!$A$55:$N$60,13,FALSE)*VLOOKUP(B21,'[2]Referencia Mensual 2019'!$A$90:$M$95,13,FALSE)</f>
        <v>3492.6200000000003</v>
      </c>
      <c r="O21" s="100">
        <f t="shared" si="2"/>
        <v>4218.97</v>
      </c>
      <c r="P21" s="101">
        <f t="shared" si="3"/>
        <v>8437.94</v>
      </c>
      <c r="Q21" s="103">
        <f t="shared" si="4"/>
        <v>66659.3</v>
      </c>
    </row>
    <row r="22" spans="1:17" ht="11.25">
      <c r="A22" s="17" t="s">
        <v>246</v>
      </c>
      <c r="B22" s="21" t="s">
        <v>21</v>
      </c>
      <c r="C22" s="20">
        <v>30</v>
      </c>
      <c r="D22" s="20">
        <v>50</v>
      </c>
      <c r="E22" s="98">
        <f>VLOOKUP(B22,'[2]Referencia Mensual 2019'!$A$3:$N$8,14,FALSE)</f>
        <v>14124.96</v>
      </c>
      <c r="F22" s="98">
        <f>VLOOKUP(B22,'[2]Referencia Mensual 2019'!$A$10:$N$15,14,FALSE)</f>
        <v>2184.9599999999996</v>
      </c>
      <c r="G22" s="98">
        <f>VLOOKUP(C22,'[2]Referencia Mensual 2019'!$A$24:$N$53,14,FALSE)</f>
        <v>12338.04</v>
      </c>
      <c r="H22" s="98">
        <f>VLOOKUP(B22,'[2]Referencia Mensual 2019'!$A$55:$N$60,14,FALSE)*D22</f>
        <v>12858.000000000002</v>
      </c>
      <c r="I22" s="99">
        <f t="shared" si="0"/>
        <v>41505.96</v>
      </c>
      <c r="J22" s="98">
        <f>VLOOKUP(B22,'[2]Referencia Mensual 2019'!$A$69:$N$74,7,FALSE)</f>
        <v>726.35</v>
      </c>
      <c r="K22" s="98">
        <f>VLOOKUP(C22,'[2]Referencia Mensual 2019'!$A$24:$N$53,7,FALSE)*VLOOKUP(B22,'[2]Referencia Mensual 2019'!$A$83:$M$88,7,FALSE)+D22*VLOOKUP(B22,'[2]Referencia Mensual 2019'!$A$55:$N$60,7,FALSE)*VLOOKUP(B22,'[2]Referencia Mensual 2019'!$A$90:$M$95,7,FALSE)</f>
        <v>2099.67</v>
      </c>
      <c r="L22" s="100">
        <f t="shared" si="1"/>
        <v>2826.02</v>
      </c>
      <c r="M22" s="98">
        <f>VLOOKUP(B22,'[2]Referencia Mensual 2019'!$A$69:$N$74,13,FALSE)</f>
        <v>726.35</v>
      </c>
      <c r="N22" s="98">
        <f>VLOOKUP(C22,'[2]Referencia Mensual 2019'!$A$24:$N$53,13,FALSE)*VLOOKUP(B22,'[2]Referencia Mensual 2019'!$A$83:$M$88,13,FALSE)+D22*VLOOKUP(B22,'[2]Referencia Mensual 2019'!$A$55:$N$60,13,FALSE)*VLOOKUP(B22,'[2]Referencia Mensual 2019'!$A$90:$M$95,13,FALSE)</f>
        <v>2099.67</v>
      </c>
      <c r="O22" s="100">
        <f t="shared" si="2"/>
        <v>2826.02</v>
      </c>
      <c r="P22" s="101">
        <f t="shared" si="3"/>
        <v>5652.04</v>
      </c>
      <c r="Q22" s="103">
        <f t="shared" si="4"/>
        <v>47158</v>
      </c>
    </row>
    <row r="23" spans="1:17" ht="22.5">
      <c r="A23" s="17" t="s">
        <v>247</v>
      </c>
      <c r="B23" s="21" t="s">
        <v>21</v>
      </c>
      <c r="C23" s="20">
        <v>29</v>
      </c>
      <c r="D23" s="20">
        <v>96</v>
      </c>
      <c r="E23" s="98">
        <f>VLOOKUP(B23,'[2]Referencia Mensual 2019'!$A$3:$N$8,14,FALSE)</f>
        <v>14124.96</v>
      </c>
      <c r="F23" s="98">
        <f>VLOOKUP(B23,'[2]Referencia Mensual 2019'!$A$10:$N$15,14,FALSE)</f>
        <v>2184.9599999999996</v>
      </c>
      <c r="G23" s="98">
        <f>VLOOKUP(C23,'[2]Referencia Mensual 2019'!$A$24:$N$53,14,FALSE)</f>
        <v>11066.639999999998</v>
      </c>
      <c r="H23" s="98">
        <f>VLOOKUP(B23,'[2]Referencia Mensual 2019'!$A$55:$N$60,14,FALSE)*D23</f>
        <v>24687.36</v>
      </c>
      <c r="I23" s="99">
        <f>SUM(E23:H23)</f>
        <v>52063.92</v>
      </c>
      <c r="J23" s="98">
        <f>VLOOKUP(B23,'[2]Referencia Mensual 2019'!$A$69:$N$74,7,FALSE)</f>
        <v>726.35</v>
      </c>
      <c r="K23" s="98">
        <f>VLOOKUP(C23,'[2]Referencia Mensual 2019'!$A$24:$N$53,7,FALSE)*VLOOKUP(B23,'[2]Referencia Mensual 2019'!$A$83:$M$88,7,FALSE)+D23*VLOOKUP(B23,'[2]Referencia Mensual 2019'!$A$55:$N$60,7,FALSE)*VLOOKUP(B23,'[2]Referencia Mensual 2019'!$A$90:$M$95,7,FALSE)</f>
        <v>2979.5</v>
      </c>
      <c r="L23" s="100">
        <f t="shared" si="1"/>
        <v>3705.85</v>
      </c>
      <c r="M23" s="98">
        <f>VLOOKUP(B23,'[2]Referencia Mensual 2019'!$A$69:$N$74,13,FALSE)</f>
        <v>726.35</v>
      </c>
      <c r="N23" s="98">
        <f>VLOOKUP(C23,'[2]Referencia Mensual 2019'!$A$24:$N$53,13,FALSE)*VLOOKUP(B23,'[2]Referencia Mensual 2019'!$A$83:$M$88,13,FALSE)+D23*VLOOKUP(B23,'[2]Referencia Mensual 2019'!$A$55:$N$60,13,FALSE)*VLOOKUP(B23,'[2]Referencia Mensual 2019'!$A$90:$M$95,13,FALSE)</f>
        <v>2979.5</v>
      </c>
      <c r="O23" s="100">
        <f t="shared" si="2"/>
        <v>3705.85</v>
      </c>
      <c r="P23" s="101">
        <f t="shared" si="3"/>
        <v>7411.7</v>
      </c>
      <c r="Q23" s="103">
        <f t="shared" si="4"/>
        <v>59475.619999999995</v>
      </c>
    </row>
    <row r="24" spans="1:17" ht="22.5">
      <c r="A24" s="17" t="s">
        <v>248</v>
      </c>
      <c r="B24" s="21" t="s">
        <v>21</v>
      </c>
      <c r="C24" s="20">
        <v>29</v>
      </c>
      <c r="D24" s="20">
        <v>96</v>
      </c>
      <c r="E24" s="98">
        <f>VLOOKUP(B24,'[2]Referencia Mensual 2019'!$A$3:$N$8,14,FALSE)</f>
        <v>14124.96</v>
      </c>
      <c r="F24" s="98">
        <f>VLOOKUP(B24,'[2]Referencia Mensual 2019'!$A$10:$N$15,14,FALSE)</f>
        <v>2184.9599999999996</v>
      </c>
      <c r="G24" s="98">
        <f>VLOOKUP(C24,'[2]Referencia Mensual 2019'!$A$24:$N$53,14,FALSE)</f>
        <v>11066.639999999998</v>
      </c>
      <c r="H24" s="98">
        <f>VLOOKUP(B24,'[2]Referencia Mensual 2019'!$A$55:$N$60,14,FALSE)*D24</f>
        <v>24687.36</v>
      </c>
      <c r="I24" s="99">
        <f t="shared" si="0"/>
        <v>52063.92</v>
      </c>
      <c r="J24" s="98">
        <f>VLOOKUP(B24,'[2]Referencia Mensual 2019'!$A$69:$N$74,7,FALSE)</f>
        <v>726.35</v>
      </c>
      <c r="K24" s="98">
        <f>VLOOKUP(C24,'[2]Referencia Mensual 2019'!$A$24:$N$53,7,FALSE)*VLOOKUP(B24,'[2]Referencia Mensual 2019'!$A$83:$M$88,7,FALSE)+D24*VLOOKUP(B24,'[2]Referencia Mensual 2019'!$A$55:$N$60,7,FALSE)*VLOOKUP(B24,'[2]Referencia Mensual 2019'!$A$90:$M$95,7,FALSE)</f>
        <v>2979.5</v>
      </c>
      <c r="L24" s="100">
        <f t="shared" si="1"/>
        <v>3705.85</v>
      </c>
      <c r="M24" s="98">
        <f>VLOOKUP(B24,'[2]Referencia Mensual 2019'!$A$69:$N$74,13,FALSE)</f>
        <v>726.35</v>
      </c>
      <c r="N24" s="98">
        <f>VLOOKUP(C24,'[2]Referencia Mensual 2019'!$A$24:$N$53,13,FALSE)*VLOOKUP(B24,'[2]Referencia Mensual 2019'!$A$83:$M$88,13,FALSE)+D24*VLOOKUP(B24,'[2]Referencia Mensual 2019'!$A$55:$N$60,13,FALSE)*VLOOKUP(B24,'[2]Referencia Mensual 2019'!$A$90:$M$95,13,FALSE)</f>
        <v>2979.5</v>
      </c>
      <c r="O24" s="100">
        <f t="shared" si="2"/>
        <v>3705.85</v>
      </c>
      <c r="P24" s="101">
        <f t="shared" si="3"/>
        <v>7411.7</v>
      </c>
      <c r="Q24" s="103">
        <f t="shared" si="4"/>
        <v>59475.619999999995</v>
      </c>
    </row>
    <row r="25" spans="1:17" ht="11.25">
      <c r="A25" s="17" t="s">
        <v>249</v>
      </c>
      <c r="B25" s="21" t="s">
        <v>21</v>
      </c>
      <c r="C25" s="20">
        <v>28</v>
      </c>
      <c r="D25" s="20">
        <v>86</v>
      </c>
      <c r="E25" s="98">
        <f>VLOOKUP(B25,'[2]Referencia Mensual 2019'!$A$3:$N$8,14,FALSE)</f>
        <v>14124.96</v>
      </c>
      <c r="F25" s="98">
        <f>VLOOKUP(B25,'[2]Referencia Mensual 2019'!$A$10:$N$15,14,FALSE)</f>
        <v>2184.9599999999996</v>
      </c>
      <c r="G25" s="98">
        <f>VLOOKUP(C25,'[2]Referencia Mensual 2019'!$A$24:$N$53,14,FALSE)</f>
        <v>10601.52</v>
      </c>
      <c r="H25" s="98">
        <f>VLOOKUP(B25,'[2]Referencia Mensual 2019'!$A$55:$N$60,14,FALSE)*D25</f>
        <v>22115.760000000002</v>
      </c>
      <c r="I25" s="99">
        <f t="shared" si="0"/>
        <v>49027.2</v>
      </c>
      <c r="J25" s="98">
        <f>VLOOKUP(B25,'[2]Referencia Mensual 2019'!$A$69:$N$74,7,FALSE)</f>
        <v>726.35</v>
      </c>
      <c r="K25" s="98">
        <f>VLOOKUP(C25,'[2]Referencia Mensual 2019'!$A$24:$N$53,7,FALSE)*VLOOKUP(B25,'[2]Referencia Mensual 2019'!$A$83:$M$88,7,FALSE)+D25*VLOOKUP(B25,'[2]Referencia Mensual 2019'!$A$55:$N$60,7,FALSE)*VLOOKUP(B25,'[2]Referencia Mensual 2019'!$A$90:$M$95,7,FALSE)</f>
        <v>2726.4400000000005</v>
      </c>
      <c r="L25" s="100">
        <f t="shared" si="1"/>
        <v>3452.7900000000004</v>
      </c>
      <c r="M25" s="98">
        <f>VLOOKUP(B25,'[2]Referencia Mensual 2019'!$A$69:$N$74,13,FALSE)</f>
        <v>726.35</v>
      </c>
      <c r="N25" s="98">
        <f>VLOOKUP(C25,'[2]Referencia Mensual 2019'!$A$24:$N$53,13,FALSE)*VLOOKUP(B25,'[2]Referencia Mensual 2019'!$A$83:$M$88,13,FALSE)+D25*VLOOKUP(B25,'[2]Referencia Mensual 2019'!$A$55:$N$60,13,FALSE)*VLOOKUP(B25,'[2]Referencia Mensual 2019'!$A$90:$M$95,13,FALSE)</f>
        <v>2726.4400000000005</v>
      </c>
      <c r="O25" s="100">
        <f t="shared" si="2"/>
        <v>3452.7900000000004</v>
      </c>
      <c r="P25" s="101">
        <f t="shared" si="3"/>
        <v>6905.580000000001</v>
      </c>
      <c r="Q25" s="103">
        <f t="shared" si="4"/>
        <v>55932.78</v>
      </c>
    </row>
    <row r="26" spans="1:17" ht="11.25">
      <c r="A26" s="17" t="s">
        <v>250</v>
      </c>
      <c r="B26" s="21" t="s">
        <v>21</v>
      </c>
      <c r="C26" s="20">
        <v>28</v>
      </c>
      <c r="D26" s="20">
        <v>86</v>
      </c>
      <c r="E26" s="98">
        <f>VLOOKUP(B26,'[2]Referencia Mensual 2019'!$A$3:$N$8,14,FALSE)</f>
        <v>14124.96</v>
      </c>
      <c r="F26" s="98">
        <f>VLOOKUP(B26,'[2]Referencia Mensual 2019'!$A$10:$N$15,14,FALSE)</f>
        <v>2184.9599999999996</v>
      </c>
      <c r="G26" s="98">
        <f>VLOOKUP(C26,'[2]Referencia Mensual 2019'!$A$24:$N$53,14,FALSE)</f>
        <v>10601.52</v>
      </c>
      <c r="H26" s="98">
        <f>VLOOKUP(B26,'[2]Referencia Mensual 2019'!$A$55:$N$60,14,FALSE)*D26</f>
        <v>22115.760000000002</v>
      </c>
      <c r="I26" s="99">
        <f t="shared" si="0"/>
        <v>49027.2</v>
      </c>
      <c r="J26" s="98">
        <f>VLOOKUP(B26,'[2]Referencia Mensual 2019'!$A$69:$N$74,7,FALSE)</f>
        <v>726.35</v>
      </c>
      <c r="K26" s="98">
        <f>VLOOKUP(C26,'[2]Referencia Mensual 2019'!$A$24:$N$53,7,FALSE)*VLOOKUP(B26,'[2]Referencia Mensual 2019'!$A$83:$M$88,7,FALSE)+D26*VLOOKUP(B26,'[2]Referencia Mensual 2019'!$A$55:$N$60,7,FALSE)*VLOOKUP(B26,'[2]Referencia Mensual 2019'!$A$90:$M$95,7,FALSE)</f>
        <v>2726.4400000000005</v>
      </c>
      <c r="L26" s="100">
        <f t="shared" si="1"/>
        <v>3452.7900000000004</v>
      </c>
      <c r="M26" s="98">
        <f>VLOOKUP(B26,'[2]Referencia Mensual 2019'!$A$69:$N$74,13,FALSE)</f>
        <v>726.35</v>
      </c>
      <c r="N26" s="98">
        <f>VLOOKUP(C26,'[2]Referencia Mensual 2019'!$A$24:$N$53,13,FALSE)*VLOOKUP(B26,'[2]Referencia Mensual 2019'!$A$83:$M$88,13,FALSE)+D26*VLOOKUP(B26,'[2]Referencia Mensual 2019'!$A$55:$N$60,13,FALSE)*VLOOKUP(B26,'[2]Referencia Mensual 2019'!$A$90:$M$95,13,FALSE)</f>
        <v>2726.4400000000005</v>
      </c>
      <c r="O26" s="100">
        <f t="shared" si="2"/>
        <v>3452.7900000000004</v>
      </c>
      <c r="P26" s="101">
        <f t="shared" si="3"/>
        <v>6905.580000000001</v>
      </c>
      <c r="Q26" s="103">
        <f t="shared" si="4"/>
        <v>55932.78</v>
      </c>
    </row>
    <row r="27" spans="1:17" ht="11.25">
      <c r="A27" s="17" t="s">
        <v>251</v>
      </c>
      <c r="B27" s="21" t="s">
        <v>21</v>
      </c>
      <c r="C27" s="20">
        <v>28</v>
      </c>
      <c r="D27" s="20">
        <v>86</v>
      </c>
      <c r="E27" s="98">
        <f>VLOOKUP(B27,'[2]Referencia Mensual 2019'!$A$3:$N$8,14,FALSE)</f>
        <v>14124.96</v>
      </c>
      <c r="F27" s="98">
        <f>VLOOKUP(B27,'[2]Referencia Mensual 2019'!$A$10:$N$15,14,FALSE)</f>
        <v>2184.9599999999996</v>
      </c>
      <c r="G27" s="98">
        <f>VLOOKUP(C27,'[2]Referencia Mensual 2019'!$A$24:$N$53,14,FALSE)</f>
        <v>10601.52</v>
      </c>
      <c r="H27" s="98">
        <f>VLOOKUP(B27,'[2]Referencia Mensual 2019'!$A$55:$N$60,14,FALSE)*D27</f>
        <v>22115.760000000002</v>
      </c>
      <c r="I27" s="99">
        <f t="shared" si="0"/>
        <v>49027.2</v>
      </c>
      <c r="J27" s="98">
        <f>VLOOKUP(B27,'[2]Referencia Mensual 2019'!$A$69:$N$74,7,FALSE)</f>
        <v>726.35</v>
      </c>
      <c r="K27" s="98">
        <f>VLOOKUP(C27,'[2]Referencia Mensual 2019'!$A$24:$N$53,7,FALSE)*VLOOKUP(B27,'[2]Referencia Mensual 2019'!$A$83:$M$88,7,FALSE)+D27*VLOOKUP(B27,'[2]Referencia Mensual 2019'!$A$55:$N$60,7,FALSE)*VLOOKUP(B27,'[2]Referencia Mensual 2019'!$A$90:$M$95,7,FALSE)</f>
        <v>2726.4400000000005</v>
      </c>
      <c r="L27" s="100">
        <f t="shared" si="1"/>
        <v>3452.7900000000004</v>
      </c>
      <c r="M27" s="98">
        <f>VLOOKUP(B27,'[2]Referencia Mensual 2019'!$A$69:$N$74,13,FALSE)</f>
        <v>726.35</v>
      </c>
      <c r="N27" s="98">
        <f>VLOOKUP(C27,'[2]Referencia Mensual 2019'!$A$24:$N$53,13,FALSE)*VLOOKUP(B27,'[2]Referencia Mensual 2019'!$A$83:$M$88,13,FALSE)+D27*VLOOKUP(B27,'[2]Referencia Mensual 2019'!$A$55:$N$60,13,FALSE)*VLOOKUP(B27,'[2]Referencia Mensual 2019'!$A$90:$M$95,13,FALSE)</f>
        <v>2726.4400000000005</v>
      </c>
      <c r="O27" s="100">
        <f t="shared" si="2"/>
        <v>3452.7900000000004</v>
      </c>
      <c r="P27" s="101">
        <f t="shared" si="3"/>
        <v>6905.580000000001</v>
      </c>
      <c r="Q27" s="103">
        <f t="shared" si="4"/>
        <v>55932.78</v>
      </c>
    </row>
    <row r="28" spans="1:17" ht="11.25">
      <c r="A28" s="17" t="s">
        <v>252</v>
      </c>
      <c r="B28" s="21" t="s">
        <v>21</v>
      </c>
      <c r="C28" s="20">
        <v>28</v>
      </c>
      <c r="D28" s="18">
        <v>86</v>
      </c>
      <c r="E28" s="98">
        <f>VLOOKUP(B28,'[2]Referencia Mensual 2019'!$A$3:$N$8,14,FALSE)</f>
        <v>14124.96</v>
      </c>
      <c r="F28" s="98">
        <f>VLOOKUP(B28,'[2]Referencia Mensual 2019'!$A$10:$N$15,14,FALSE)</f>
        <v>2184.9599999999996</v>
      </c>
      <c r="G28" s="98">
        <f>VLOOKUP(C28,'[2]Referencia Mensual 2019'!$A$24:$N$53,14,FALSE)</f>
        <v>10601.52</v>
      </c>
      <c r="H28" s="98">
        <f>VLOOKUP(B28,'[2]Referencia Mensual 2019'!$A$55:$N$60,14,FALSE)*D28</f>
        <v>22115.760000000002</v>
      </c>
      <c r="I28" s="99">
        <f t="shared" si="0"/>
        <v>49027.2</v>
      </c>
      <c r="J28" s="98">
        <f>VLOOKUP(B28,'[2]Referencia Mensual 2019'!$A$69:$N$74,7,FALSE)</f>
        <v>726.35</v>
      </c>
      <c r="K28" s="98">
        <f>VLOOKUP(C28,'[2]Referencia Mensual 2019'!$A$24:$N$53,7,FALSE)*VLOOKUP(B28,'[2]Referencia Mensual 2019'!$A$83:$M$88,7,FALSE)+D28*VLOOKUP(B28,'[2]Referencia Mensual 2019'!$A$55:$N$60,7,FALSE)*VLOOKUP(B28,'[2]Referencia Mensual 2019'!$A$90:$M$95,7,FALSE)</f>
        <v>2726.4400000000005</v>
      </c>
      <c r="L28" s="100">
        <f t="shared" si="1"/>
        <v>3452.7900000000004</v>
      </c>
      <c r="M28" s="98">
        <f>VLOOKUP(B28,'[2]Referencia Mensual 2019'!$A$69:$N$74,13,FALSE)</f>
        <v>726.35</v>
      </c>
      <c r="N28" s="98">
        <f>VLOOKUP(C28,'[2]Referencia Mensual 2019'!$A$24:$N$53,13,FALSE)*VLOOKUP(B28,'[2]Referencia Mensual 2019'!$A$83:$M$88,13,FALSE)+D28*VLOOKUP(B28,'[2]Referencia Mensual 2019'!$A$55:$N$60,13,FALSE)*VLOOKUP(B28,'[2]Referencia Mensual 2019'!$A$90:$M$95,13,FALSE)</f>
        <v>2726.4400000000005</v>
      </c>
      <c r="O28" s="100">
        <f t="shared" si="2"/>
        <v>3452.7900000000004</v>
      </c>
      <c r="P28" s="101">
        <f t="shared" si="3"/>
        <v>6905.580000000001</v>
      </c>
      <c r="Q28" s="103">
        <f t="shared" si="4"/>
        <v>55932.78</v>
      </c>
    </row>
    <row r="29" spans="1:17" ht="11.25">
      <c r="A29" s="17" t="s">
        <v>253</v>
      </c>
      <c r="B29" s="21" t="s">
        <v>21</v>
      </c>
      <c r="C29" s="20">
        <v>28</v>
      </c>
      <c r="D29" s="20">
        <v>86</v>
      </c>
      <c r="E29" s="98">
        <f>VLOOKUP(B29,'[2]Referencia Mensual 2019'!$A$3:$N$8,14,FALSE)</f>
        <v>14124.96</v>
      </c>
      <c r="F29" s="98">
        <f>VLOOKUP(B29,'[2]Referencia Mensual 2019'!$A$10:$N$15,14,FALSE)</f>
        <v>2184.9599999999996</v>
      </c>
      <c r="G29" s="98">
        <f>VLOOKUP(C29,'[2]Referencia Mensual 2019'!$A$24:$N$53,14,FALSE)</f>
        <v>10601.52</v>
      </c>
      <c r="H29" s="98">
        <f>VLOOKUP(B29,'[2]Referencia Mensual 2019'!$A$55:$N$60,14,FALSE)*D29</f>
        <v>22115.760000000002</v>
      </c>
      <c r="I29" s="99">
        <f t="shared" si="0"/>
        <v>49027.2</v>
      </c>
      <c r="J29" s="98">
        <f>VLOOKUP(B29,'[2]Referencia Mensual 2019'!$A$69:$N$74,7,FALSE)</f>
        <v>726.35</v>
      </c>
      <c r="K29" s="98">
        <f>VLOOKUP(C29,'[2]Referencia Mensual 2019'!$A$24:$N$53,7,FALSE)*VLOOKUP(B29,'[2]Referencia Mensual 2019'!$A$83:$M$88,7,FALSE)+D29*VLOOKUP(B29,'[2]Referencia Mensual 2019'!$A$55:$N$60,7,FALSE)*VLOOKUP(B29,'[2]Referencia Mensual 2019'!$A$90:$M$95,7,FALSE)</f>
        <v>2726.4400000000005</v>
      </c>
      <c r="L29" s="100">
        <f t="shared" si="1"/>
        <v>3452.7900000000004</v>
      </c>
      <c r="M29" s="98">
        <f>VLOOKUP(B29,'[2]Referencia Mensual 2019'!$A$69:$N$74,13,FALSE)</f>
        <v>726.35</v>
      </c>
      <c r="N29" s="98">
        <f>VLOOKUP(C29,'[2]Referencia Mensual 2019'!$A$24:$N$53,13,FALSE)*VLOOKUP(B29,'[2]Referencia Mensual 2019'!$A$83:$M$88,13,FALSE)+D29*VLOOKUP(B29,'[2]Referencia Mensual 2019'!$A$55:$N$60,13,FALSE)*VLOOKUP(B29,'[2]Referencia Mensual 2019'!$A$90:$M$95,13,FALSE)</f>
        <v>2726.4400000000005</v>
      </c>
      <c r="O29" s="100">
        <f t="shared" si="2"/>
        <v>3452.7900000000004</v>
      </c>
      <c r="P29" s="101">
        <f t="shared" si="3"/>
        <v>6905.580000000001</v>
      </c>
      <c r="Q29" s="103">
        <f t="shared" si="4"/>
        <v>55932.78</v>
      </c>
    </row>
    <row r="30" spans="1:17" ht="11.25">
      <c r="A30" s="17" t="s">
        <v>328</v>
      </c>
      <c r="B30" s="21" t="s">
        <v>21</v>
      </c>
      <c r="C30" s="20">
        <v>28</v>
      </c>
      <c r="D30" s="20">
        <v>86</v>
      </c>
      <c r="E30" s="98">
        <f>VLOOKUP(B30,'[2]Referencia Mensual 2019'!$A$3:$N$8,14,FALSE)</f>
        <v>14124.96</v>
      </c>
      <c r="F30" s="98">
        <f>VLOOKUP(B30,'[2]Referencia Mensual 2019'!$A$10:$N$15,14,FALSE)</f>
        <v>2184.9599999999996</v>
      </c>
      <c r="G30" s="98">
        <f>VLOOKUP(C30,'[2]Referencia Mensual 2019'!$A$24:$N$53,14,FALSE)</f>
        <v>10601.52</v>
      </c>
      <c r="H30" s="98">
        <f>VLOOKUP(B30,'[2]Referencia Mensual 2019'!$A$55:$N$60,14,FALSE)*D30</f>
        <v>22115.760000000002</v>
      </c>
      <c r="I30" s="99">
        <f t="shared" si="0"/>
        <v>49027.2</v>
      </c>
      <c r="J30" s="98">
        <f>VLOOKUP(B30,'[2]Referencia Mensual 2019'!$A$69:$N$74,7,FALSE)</f>
        <v>726.35</v>
      </c>
      <c r="K30" s="98">
        <f>VLOOKUP(C30,'[2]Referencia Mensual 2019'!$A$24:$N$53,7,FALSE)*VLOOKUP(B30,'[2]Referencia Mensual 2019'!$A$83:$M$88,7,FALSE)+D30*VLOOKUP(B30,'[2]Referencia Mensual 2019'!$A$55:$N$60,7,FALSE)*VLOOKUP(B30,'[2]Referencia Mensual 2019'!$A$90:$M$95,7,FALSE)</f>
        <v>2726.4400000000005</v>
      </c>
      <c r="L30" s="100">
        <f t="shared" si="1"/>
        <v>3452.7900000000004</v>
      </c>
      <c r="M30" s="98">
        <f>VLOOKUP(B30,'[2]Referencia Mensual 2019'!$A$69:$N$74,13,FALSE)</f>
        <v>726.35</v>
      </c>
      <c r="N30" s="98">
        <f>VLOOKUP(C30,'[2]Referencia Mensual 2019'!$A$24:$N$53,13,FALSE)*VLOOKUP(B30,'[2]Referencia Mensual 2019'!$A$83:$M$88,13,FALSE)+D30*VLOOKUP(B30,'[2]Referencia Mensual 2019'!$A$55:$N$60,13,FALSE)*VLOOKUP(B30,'[2]Referencia Mensual 2019'!$A$90:$M$95,13,FALSE)</f>
        <v>2726.4400000000005</v>
      </c>
      <c r="O30" s="100">
        <f t="shared" si="2"/>
        <v>3452.7900000000004</v>
      </c>
      <c r="P30" s="101">
        <f t="shared" si="3"/>
        <v>6905.580000000001</v>
      </c>
      <c r="Q30" s="103">
        <f t="shared" si="4"/>
        <v>55932.78</v>
      </c>
    </row>
    <row r="31" spans="1:17" ht="11.25">
      <c r="A31" s="17" t="s">
        <v>254</v>
      </c>
      <c r="B31" s="21" t="s">
        <v>21</v>
      </c>
      <c r="C31" s="20">
        <v>28</v>
      </c>
      <c r="D31" s="20">
        <v>86</v>
      </c>
      <c r="E31" s="98">
        <f>VLOOKUP(B31,'[2]Referencia Mensual 2019'!$A$3:$N$8,14,FALSE)</f>
        <v>14124.96</v>
      </c>
      <c r="F31" s="98">
        <f>VLOOKUP(B31,'[2]Referencia Mensual 2019'!$A$10:$N$15,14,FALSE)</f>
        <v>2184.9599999999996</v>
      </c>
      <c r="G31" s="98">
        <f>VLOOKUP(C31,'[2]Referencia Mensual 2019'!$A$24:$N$53,14,FALSE)</f>
        <v>10601.52</v>
      </c>
      <c r="H31" s="98">
        <f>VLOOKUP(B31,'[2]Referencia Mensual 2019'!$A$55:$N$60,14,FALSE)*D31</f>
        <v>22115.760000000002</v>
      </c>
      <c r="I31" s="99">
        <f t="shared" si="0"/>
        <v>49027.2</v>
      </c>
      <c r="J31" s="98">
        <f>VLOOKUP(B31,'[2]Referencia Mensual 2019'!$A$69:$N$74,7,FALSE)</f>
        <v>726.35</v>
      </c>
      <c r="K31" s="98">
        <f>VLOOKUP(C31,'[2]Referencia Mensual 2019'!$A$24:$N$53,7,FALSE)*VLOOKUP(B31,'[2]Referencia Mensual 2019'!$A$83:$M$88,7,FALSE)+D31*VLOOKUP(B31,'[2]Referencia Mensual 2019'!$A$55:$N$60,7,FALSE)*VLOOKUP(B31,'[2]Referencia Mensual 2019'!$A$90:$M$95,7,FALSE)</f>
        <v>2726.4400000000005</v>
      </c>
      <c r="L31" s="100">
        <f t="shared" si="1"/>
        <v>3452.7900000000004</v>
      </c>
      <c r="M31" s="98">
        <f>VLOOKUP(B31,'[2]Referencia Mensual 2019'!$A$69:$N$74,13,FALSE)</f>
        <v>726.35</v>
      </c>
      <c r="N31" s="98">
        <f>VLOOKUP(C31,'[2]Referencia Mensual 2019'!$A$24:$N$53,13,FALSE)*VLOOKUP(B31,'[2]Referencia Mensual 2019'!$A$83:$M$88,13,FALSE)+D31*VLOOKUP(B31,'[2]Referencia Mensual 2019'!$A$55:$N$60,13,FALSE)*VLOOKUP(B31,'[2]Referencia Mensual 2019'!$A$90:$M$95,13,FALSE)</f>
        <v>2726.4400000000005</v>
      </c>
      <c r="O31" s="100">
        <f t="shared" si="2"/>
        <v>3452.7900000000004</v>
      </c>
      <c r="P31" s="101">
        <f t="shared" si="3"/>
        <v>6905.580000000001</v>
      </c>
      <c r="Q31" s="103">
        <f t="shared" si="4"/>
        <v>55932.78</v>
      </c>
    </row>
    <row r="32" spans="1:17" ht="11.25">
      <c r="A32" s="17" t="s">
        <v>20</v>
      </c>
      <c r="B32" s="21" t="s">
        <v>21</v>
      </c>
      <c r="C32" s="20">
        <v>28</v>
      </c>
      <c r="D32" s="20">
        <v>86</v>
      </c>
      <c r="E32" s="98">
        <f>VLOOKUP(B32,'[2]Referencia Mensual 2019'!$A$3:$N$8,14,FALSE)</f>
        <v>14124.96</v>
      </c>
      <c r="F32" s="98">
        <f>VLOOKUP(B32,'[2]Referencia Mensual 2019'!$A$10:$N$15,14,FALSE)</f>
        <v>2184.9599999999996</v>
      </c>
      <c r="G32" s="98">
        <f>VLOOKUP(C32,'[2]Referencia Mensual 2019'!$A$24:$N$53,14,FALSE)</f>
        <v>10601.52</v>
      </c>
      <c r="H32" s="98">
        <f>VLOOKUP(B32,'[2]Referencia Mensual 2019'!$A$55:$N$60,14,FALSE)*D32</f>
        <v>22115.760000000002</v>
      </c>
      <c r="I32" s="99">
        <f t="shared" si="0"/>
        <v>49027.2</v>
      </c>
      <c r="J32" s="98">
        <f>VLOOKUP(B32,'[2]Referencia Mensual 2019'!$A$69:$N$74,7,FALSE)</f>
        <v>726.35</v>
      </c>
      <c r="K32" s="98">
        <f>VLOOKUP(C32,'[2]Referencia Mensual 2019'!$A$24:$N$53,7,FALSE)*VLOOKUP(B32,'[2]Referencia Mensual 2019'!$A$83:$M$88,7,FALSE)+D32*VLOOKUP(B32,'[2]Referencia Mensual 2019'!$A$55:$N$60,7,FALSE)*VLOOKUP(B32,'[2]Referencia Mensual 2019'!$A$90:$M$95,7,FALSE)</f>
        <v>2726.4400000000005</v>
      </c>
      <c r="L32" s="100">
        <f t="shared" si="1"/>
        <v>3452.7900000000004</v>
      </c>
      <c r="M32" s="98">
        <f>VLOOKUP(B32,'[2]Referencia Mensual 2019'!$A$69:$N$74,13,FALSE)</f>
        <v>726.35</v>
      </c>
      <c r="N32" s="98">
        <f>VLOOKUP(C32,'[2]Referencia Mensual 2019'!$A$24:$N$53,13,FALSE)*VLOOKUP(B32,'[2]Referencia Mensual 2019'!$A$83:$M$88,13,FALSE)+D32*VLOOKUP(B32,'[2]Referencia Mensual 2019'!$A$55:$N$60,13,FALSE)*VLOOKUP(B32,'[2]Referencia Mensual 2019'!$A$90:$M$95,13,FALSE)</f>
        <v>2726.4400000000005</v>
      </c>
      <c r="O32" s="100">
        <f t="shared" si="2"/>
        <v>3452.7900000000004</v>
      </c>
      <c r="P32" s="101">
        <f t="shared" si="3"/>
        <v>6905.580000000001</v>
      </c>
      <c r="Q32" s="103">
        <f t="shared" si="4"/>
        <v>55932.78</v>
      </c>
    </row>
    <row r="33" spans="1:17" ht="22.5">
      <c r="A33" s="17" t="s">
        <v>255</v>
      </c>
      <c r="B33" s="21" t="s">
        <v>21</v>
      </c>
      <c r="C33" s="20">
        <v>28</v>
      </c>
      <c r="D33" s="20">
        <v>86</v>
      </c>
      <c r="E33" s="98">
        <f>VLOOKUP(B33,'[2]Referencia Mensual 2019'!$A$3:$N$8,14,FALSE)</f>
        <v>14124.96</v>
      </c>
      <c r="F33" s="98">
        <f>VLOOKUP(B33,'[2]Referencia Mensual 2019'!$A$10:$N$15,14,FALSE)</f>
        <v>2184.9599999999996</v>
      </c>
      <c r="G33" s="98">
        <f>VLOOKUP(C33,'[2]Referencia Mensual 2019'!$A$24:$N$53,14,FALSE)</f>
        <v>10601.52</v>
      </c>
      <c r="H33" s="98">
        <f>VLOOKUP(B33,'[2]Referencia Mensual 2019'!$A$55:$N$60,14,FALSE)*D33</f>
        <v>22115.760000000002</v>
      </c>
      <c r="I33" s="99">
        <f t="shared" si="0"/>
        <v>49027.2</v>
      </c>
      <c r="J33" s="98">
        <f>VLOOKUP(B33,'[2]Referencia Mensual 2019'!$A$69:$N$74,7,FALSE)</f>
        <v>726.35</v>
      </c>
      <c r="K33" s="98">
        <f>VLOOKUP(C33,'[2]Referencia Mensual 2019'!$A$24:$N$53,7,FALSE)*VLOOKUP(B33,'[2]Referencia Mensual 2019'!$A$83:$M$88,7,FALSE)+D33*VLOOKUP(B33,'[2]Referencia Mensual 2019'!$A$55:$N$60,7,FALSE)*VLOOKUP(B33,'[2]Referencia Mensual 2019'!$A$90:$M$95,7,FALSE)</f>
        <v>2726.4400000000005</v>
      </c>
      <c r="L33" s="100">
        <f t="shared" si="1"/>
        <v>3452.7900000000004</v>
      </c>
      <c r="M33" s="98">
        <f>VLOOKUP(B33,'[2]Referencia Mensual 2019'!$A$69:$N$74,13,FALSE)</f>
        <v>726.35</v>
      </c>
      <c r="N33" s="98">
        <f>VLOOKUP(C33,'[2]Referencia Mensual 2019'!$A$24:$N$53,13,FALSE)*VLOOKUP(B33,'[2]Referencia Mensual 2019'!$A$83:$M$88,13,FALSE)+D33*VLOOKUP(B33,'[2]Referencia Mensual 2019'!$A$55:$N$60,13,FALSE)*VLOOKUP(B33,'[2]Referencia Mensual 2019'!$A$90:$M$95,13,FALSE)</f>
        <v>2726.4400000000005</v>
      </c>
      <c r="O33" s="100">
        <f t="shared" si="2"/>
        <v>3452.7900000000004</v>
      </c>
      <c r="P33" s="101">
        <f t="shared" si="3"/>
        <v>6905.580000000001</v>
      </c>
      <c r="Q33" s="103">
        <f t="shared" si="4"/>
        <v>55932.78</v>
      </c>
    </row>
    <row r="34" spans="1:17" ht="11.25">
      <c r="A34" s="17" t="s">
        <v>256</v>
      </c>
      <c r="B34" s="21" t="s">
        <v>21</v>
      </c>
      <c r="C34" s="20">
        <v>28</v>
      </c>
      <c r="D34" s="20">
        <v>86</v>
      </c>
      <c r="E34" s="98">
        <f>VLOOKUP(B34,'[2]Referencia Mensual 2019'!$A$3:$N$8,14,FALSE)</f>
        <v>14124.96</v>
      </c>
      <c r="F34" s="98">
        <f>VLOOKUP(B34,'[2]Referencia Mensual 2019'!$A$10:$N$15,14,FALSE)</f>
        <v>2184.9599999999996</v>
      </c>
      <c r="G34" s="98">
        <f>VLOOKUP(C34,'[2]Referencia Mensual 2019'!$A$24:$N$53,14,FALSE)</f>
        <v>10601.52</v>
      </c>
      <c r="H34" s="98">
        <f>VLOOKUP(B34,'[2]Referencia Mensual 2019'!$A$55:$N$60,14,FALSE)*D34</f>
        <v>22115.760000000002</v>
      </c>
      <c r="I34" s="99">
        <f t="shared" si="0"/>
        <v>49027.2</v>
      </c>
      <c r="J34" s="98">
        <f>VLOOKUP(B34,'[2]Referencia Mensual 2019'!$A$69:$N$74,7,FALSE)</f>
        <v>726.35</v>
      </c>
      <c r="K34" s="98">
        <f>VLOOKUP(C34,'[2]Referencia Mensual 2019'!$A$24:$N$53,7,FALSE)*VLOOKUP(B34,'[2]Referencia Mensual 2019'!$A$83:$M$88,7,FALSE)+D34*VLOOKUP(B34,'[2]Referencia Mensual 2019'!$A$55:$N$60,7,FALSE)*VLOOKUP(B34,'[2]Referencia Mensual 2019'!$A$90:$M$95,7,FALSE)</f>
        <v>2726.4400000000005</v>
      </c>
      <c r="L34" s="100">
        <f t="shared" si="1"/>
        <v>3452.7900000000004</v>
      </c>
      <c r="M34" s="98">
        <f>VLOOKUP(B34,'[2]Referencia Mensual 2019'!$A$69:$N$74,13,FALSE)</f>
        <v>726.35</v>
      </c>
      <c r="N34" s="98">
        <f>VLOOKUP(C34,'[2]Referencia Mensual 2019'!$A$24:$N$53,13,FALSE)*VLOOKUP(B34,'[2]Referencia Mensual 2019'!$A$83:$M$88,13,FALSE)+D34*VLOOKUP(B34,'[2]Referencia Mensual 2019'!$A$55:$N$60,13,FALSE)*VLOOKUP(B34,'[2]Referencia Mensual 2019'!$A$90:$M$95,13,FALSE)</f>
        <v>2726.4400000000005</v>
      </c>
      <c r="O34" s="100">
        <f t="shared" si="2"/>
        <v>3452.7900000000004</v>
      </c>
      <c r="P34" s="101">
        <f t="shared" si="3"/>
        <v>6905.580000000001</v>
      </c>
      <c r="Q34" s="103">
        <f t="shared" si="4"/>
        <v>55932.78</v>
      </c>
    </row>
    <row r="35" spans="1:17" ht="22.5">
      <c r="A35" s="17" t="s">
        <v>257</v>
      </c>
      <c r="B35" s="21" t="s">
        <v>21</v>
      </c>
      <c r="C35" s="20">
        <v>28</v>
      </c>
      <c r="D35" s="20">
        <v>65</v>
      </c>
      <c r="E35" s="98">
        <f>VLOOKUP(B35,'[2]Referencia Mensual 2019'!$A$3:$N$8,14,FALSE)</f>
        <v>14124.96</v>
      </c>
      <c r="F35" s="98">
        <f>VLOOKUP(B35,'[2]Referencia Mensual 2019'!$A$10:$N$15,14,FALSE)</f>
        <v>2184.9599999999996</v>
      </c>
      <c r="G35" s="98">
        <f>VLOOKUP(C35,'[2]Referencia Mensual 2019'!$A$24:$N$53,14,FALSE)</f>
        <v>10601.52</v>
      </c>
      <c r="H35" s="98">
        <f>VLOOKUP(B35,'[2]Referencia Mensual 2019'!$A$55:$N$60,14,FALSE)*D35</f>
        <v>16715.4</v>
      </c>
      <c r="I35" s="99">
        <f t="shared" si="0"/>
        <v>43626.84</v>
      </c>
      <c r="J35" s="98">
        <f>VLOOKUP(B35,'[2]Referencia Mensual 2019'!$A$69:$N$74,7,FALSE)</f>
        <v>726.35</v>
      </c>
      <c r="K35" s="98">
        <f>VLOOKUP(C35,'[2]Referencia Mensual 2019'!$A$24:$N$53,7,FALSE)*VLOOKUP(B35,'[2]Referencia Mensual 2019'!$A$83:$M$88,7,FALSE)+D35*VLOOKUP(B35,'[2]Referencia Mensual 2019'!$A$55:$N$60,7,FALSE)*VLOOKUP(B35,'[2]Referencia Mensual 2019'!$A$90:$M$95,7,FALSE)</f>
        <v>2276.4100000000003</v>
      </c>
      <c r="L35" s="100">
        <f t="shared" si="1"/>
        <v>3002.76</v>
      </c>
      <c r="M35" s="98">
        <f>VLOOKUP(B35,'[2]Referencia Mensual 2019'!$A$69:$N$74,13,FALSE)</f>
        <v>726.35</v>
      </c>
      <c r="N35" s="98">
        <f>VLOOKUP(C35,'[2]Referencia Mensual 2019'!$A$24:$N$53,13,FALSE)*VLOOKUP(B35,'[2]Referencia Mensual 2019'!$A$83:$M$88,13,FALSE)+D35*VLOOKUP(B35,'[2]Referencia Mensual 2019'!$A$55:$N$60,13,FALSE)*VLOOKUP(B35,'[2]Referencia Mensual 2019'!$A$90:$M$95,13,FALSE)</f>
        <v>2276.4100000000003</v>
      </c>
      <c r="O35" s="100">
        <f t="shared" si="2"/>
        <v>3002.76</v>
      </c>
      <c r="P35" s="101">
        <f t="shared" si="3"/>
        <v>6005.52</v>
      </c>
      <c r="Q35" s="103">
        <f t="shared" si="4"/>
        <v>49632.36</v>
      </c>
    </row>
    <row r="36" spans="1:17" ht="11.25">
      <c r="A36" s="19" t="s">
        <v>258</v>
      </c>
      <c r="B36" s="21" t="s">
        <v>21</v>
      </c>
      <c r="C36" s="20">
        <v>26</v>
      </c>
      <c r="D36" s="20">
        <v>65</v>
      </c>
      <c r="E36" s="98">
        <f>VLOOKUP(B36,'[2]Referencia Mensual 2019'!$A$3:$N$8,14,FALSE)</f>
        <v>14124.96</v>
      </c>
      <c r="F36" s="98">
        <f>VLOOKUP(B36,'[2]Referencia Mensual 2019'!$A$10:$N$15,14,FALSE)</f>
        <v>2184.9599999999996</v>
      </c>
      <c r="G36" s="98">
        <f>VLOOKUP(C36,'[2]Referencia Mensual 2019'!$A$24:$N$53,14,FALSE)</f>
        <v>8892.48</v>
      </c>
      <c r="H36" s="98">
        <f>VLOOKUP(B36,'[2]Referencia Mensual 2019'!$A$55:$N$60,14,FALSE)*D36</f>
        <v>16715.4</v>
      </c>
      <c r="I36" s="99">
        <f t="shared" si="0"/>
        <v>41917.8</v>
      </c>
      <c r="J36" s="98">
        <f>VLOOKUP(B36,'[2]Referencia Mensual 2019'!$A$69:$N$74,7,FALSE)</f>
        <v>726.35</v>
      </c>
      <c r="K36" s="98">
        <f>VLOOKUP(C36,'[2]Referencia Mensual 2019'!$A$24:$N$53,7,FALSE)*VLOOKUP(B36,'[2]Referencia Mensual 2019'!$A$83:$M$88,7,FALSE)+D36*VLOOKUP(B36,'[2]Referencia Mensual 2019'!$A$55:$N$60,7,FALSE)*VLOOKUP(B36,'[2]Referencia Mensual 2019'!$A$90:$M$95,7,FALSE)</f>
        <v>2133.9900000000002</v>
      </c>
      <c r="L36" s="100">
        <f t="shared" si="1"/>
        <v>2860.34</v>
      </c>
      <c r="M36" s="98">
        <f>VLOOKUP(B36,'[2]Referencia Mensual 2019'!$A$69:$N$74,13,FALSE)</f>
        <v>726.35</v>
      </c>
      <c r="N36" s="98">
        <f>VLOOKUP(C36,'[2]Referencia Mensual 2019'!$A$24:$N$53,13,FALSE)*VLOOKUP(B36,'[2]Referencia Mensual 2019'!$A$83:$M$88,13,FALSE)+D36*VLOOKUP(B36,'[2]Referencia Mensual 2019'!$A$55:$N$60,13,FALSE)*VLOOKUP(B36,'[2]Referencia Mensual 2019'!$A$90:$M$95,13,FALSE)</f>
        <v>2133.9900000000002</v>
      </c>
      <c r="O36" s="100">
        <f t="shared" si="2"/>
        <v>2860.34</v>
      </c>
      <c r="P36" s="101">
        <f t="shared" si="3"/>
        <v>5720.68</v>
      </c>
      <c r="Q36" s="103">
        <f t="shared" si="4"/>
        <v>47638.48</v>
      </c>
    </row>
    <row r="37" spans="1:17" ht="11.25">
      <c r="A37" s="19" t="s">
        <v>4</v>
      </c>
      <c r="B37" s="21" t="s">
        <v>21</v>
      </c>
      <c r="C37" s="20">
        <v>26</v>
      </c>
      <c r="D37" s="20">
        <v>65</v>
      </c>
      <c r="E37" s="98">
        <f>VLOOKUP(B37,'[2]Referencia Mensual 2019'!$A$3:$N$8,14,FALSE)</f>
        <v>14124.96</v>
      </c>
      <c r="F37" s="98">
        <f>VLOOKUP(B37,'[2]Referencia Mensual 2019'!$A$10:$N$15,14,FALSE)</f>
        <v>2184.9599999999996</v>
      </c>
      <c r="G37" s="98">
        <f>VLOOKUP(C37,'[2]Referencia Mensual 2019'!$A$24:$N$53,14,FALSE)</f>
        <v>8892.48</v>
      </c>
      <c r="H37" s="98">
        <f>VLOOKUP(B37,'[2]Referencia Mensual 2019'!$A$55:$N$60,14,FALSE)*D37</f>
        <v>16715.4</v>
      </c>
      <c r="I37" s="99">
        <f t="shared" si="0"/>
        <v>41917.8</v>
      </c>
      <c r="J37" s="98">
        <f>VLOOKUP(B37,'[2]Referencia Mensual 2019'!$A$69:$N$74,7,FALSE)</f>
        <v>726.35</v>
      </c>
      <c r="K37" s="98">
        <f>VLOOKUP(C37,'[2]Referencia Mensual 2019'!$A$24:$N$53,7,FALSE)*VLOOKUP(B37,'[2]Referencia Mensual 2019'!$A$83:$M$88,7,FALSE)+D37*VLOOKUP(B37,'[2]Referencia Mensual 2019'!$A$55:$N$60,7,FALSE)*VLOOKUP(B37,'[2]Referencia Mensual 2019'!$A$90:$M$95,7,FALSE)</f>
        <v>2133.9900000000002</v>
      </c>
      <c r="L37" s="100">
        <f t="shared" si="1"/>
        <v>2860.34</v>
      </c>
      <c r="M37" s="98">
        <f>VLOOKUP(B37,'[2]Referencia Mensual 2019'!$A$69:$N$74,13,FALSE)</f>
        <v>726.35</v>
      </c>
      <c r="N37" s="98">
        <f>VLOOKUP(C37,'[2]Referencia Mensual 2019'!$A$24:$N$53,13,FALSE)*VLOOKUP(B37,'[2]Referencia Mensual 2019'!$A$83:$M$88,13,FALSE)+D37*VLOOKUP(B37,'[2]Referencia Mensual 2019'!$A$55:$N$60,13,FALSE)*VLOOKUP(B37,'[2]Referencia Mensual 2019'!$A$90:$M$95,13,FALSE)</f>
        <v>2133.9900000000002</v>
      </c>
      <c r="O37" s="100">
        <f t="shared" si="2"/>
        <v>2860.34</v>
      </c>
      <c r="P37" s="101">
        <f t="shared" si="3"/>
        <v>5720.68</v>
      </c>
      <c r="Q37" s="103">
        <f t="shared" si="4"/>
        <v>47638.48</v>
      </c>
    </row>
    <row r="38" spans="1:17" ht="22.5">
      <c r="A38" s="17" t="s">
        <v>259</v>
      </c>
      <c r="B38" s="21" t="s">
        <v>21</v>
      </c>
      <c r="C38" s="20">
        <v>26</v>
      </c>
      <c r="D38" s="20">
        <v>65</v>
      </c>
      <c r="E38" s="98">
        <f>VLOOKUP(B38,'[2]Referencia Mensual 2019'!$A$3:$N$8,14,FALSE)</f>
        <v>14124.96</v>
      </c>
      <c r="F38" s="98">
        <f>VLOOKUP(B38,'[2]Referencia Mensual 2019'!$A$10:$N$15,14,FALSE)</f>
        <v>2184.9599999999996</v>
      </c>
      <c r="G38" s="98">
        <f>VLOOKUP(C38,'[2]Referencia Mensual 2019'!$A$24:$N$53,14,FALSE)</f>
        <v>8892.48</v>
      </c>
      <c r="H38" s="98">
        <f>VLOOKUP(B38,'[2]Referencia Mensual 2019'!$A$55:$N$60,14,FALSE)*D38</f>
        <v>16715.4</v>
      </c>
      <c r="I38" s="99">
        <f t="shared" si="0"/>
        <v>41917.8</v>
      </c>
      <c r="J38" s="98">
        <f>VLOOKUP(B38,'[2]Referencia Mensual 2019'!$A$69:$N$74,7,FALSE)</f>
        <v>726.35</v>
      </c>
      <c r="K38" s="98">
        <f>VLOOKUP(C38,'[2]Referencia Mensual 2019'!$A$24:$N$53,7,FALSE)*VLOOKUP(B38,'[2]Referencia Mensual 2019'!$A$83:$M$88,7,FALSE)+D38*VLOOKUP(B38,'[2]Referencia Mensual 2019'!$A$55:$N$60,7,FALSE)*VLOOKUP(B38,'[2]Referencia Mensual 2019'!$A$90:$M$95,7,FALSE)</f>
        <v>2133.9900000000002</v>
      </c>
      <c r="L38" s="100">
        <f t="shared" si="1"/>
        <v>2860.34</v>
      </c>
      <c r="M38" s="98">
        <f>VLOOKUP(B38,'[2]Referencia Mensual 2019'!$A$69:$N$74,13,FALSE)</f>
        <v>726.35</v>
      </c>
      <c r="N38" s="98">
        <f>VLOOKUP(C38,'[2]Referencia Mensual 2019'!$A$24:$N$53,13,FALSE)*VLOOKUP(B38,'[2]Referencia Mensual 2019'!$A$83:$M$88,13,FALSE)+D38*VLOOKUP(B38,'[2]Referencia Mensual 2019'!$A$55:$N$60,13,FALSE)*VLOOKUP(B38,'[2]Referencia Mensual 2019'!$A$90:$M$95,13,FALSE)</f>
        <v>2133.9900000000002</v>
      </c>
      <c r="O38" s="100">
        <f t="shared" si="2"/>
        <v>2860.34</v>
      </c>
      <c r="P38" s="101">
        <f t="shared" si="3"/>
        <v>5720.68</v>
      </c>
      <c r="Q38" s="103">
        <f t="shared" si="4"/>
        <v>47638.48</v>
      </c>
    </row>
    <row r="39" spans="1:17" ht="11.25">
      <c r="A39" s="17" t="s">
        <v>337</v>
      </c>
      <c r="B39" s="21" t="s">
        <v>21</v>
      </c>
      <c r="C39" s="20">
        <v>24</v>
      </c>
      <c r="D39" s="20">
        <v>64</v>
      </c>
      <c r="E39" s="98">
        <f>VLOOKUP(B39,'[2]Referencia Mensual 2019'!$A$3:$N$8,14,FALSE)</f>
        <v>14124.96</v>
      </c>
      <c r="F39" s="98">
        <f>VLOOKUP(B39,'[2]Referencia Mensual 2019'!$A$10:$N$15,14,FALSE)</f>
        <v>2184.9599999999996</v>
      </c>
      <c r="G39" s="98">
        <f>VLOOKUP(C39,'[2]Referencia Mensual 2019'!$A$24:$N$53,14,FALSE)</f>
        <v>7424.04</v>
      </c>
      <c r="H39" s="98">
        <f>VLOOKUP(B39,'[2]Referencia Mensual 2019'!$A$55:$N$60,14,FALSE)*D39</f>
        <v>16458.24</v>
      </c>
      <c r="I39" s="99">
        <f t="shared" si="0"/>
        <v>40192.2</v>
      </c>
      <c r="J39" s="98">
        <f>VLOOKUP(B39,'[2]Referencia Mensual 2019'!$A$69:$N$74,7,FALSE)</f>
        <v>726.35</v>
      </c>
      <c r="K39" s="98">
        <f>VLOOKUP(C39,'[2]Referencia Mensual 2019'!$A$24:$N$53,7,FALSE)*VLOOKUP(B39,'[2]Referencia Mensual 2019'!$A$83:$M$88,7,FALSE)+D39*VLOOKUP(B39,'[2]Referencia Mensual 2019'!$A$55:$N$60,7,FALSE)*VLOOKUP(B39,'[2]Referencia Mensual 2019'!$A$90:$M$95,7,FALSE)</f>
        <v>1990.19</v>
      </c>
      <c r="L39" s="100">
        <f t="shared" si="1"/>
        <v>2716.54</v>
      </c>
      <c r="M39" s="98">
        <f>VLOOKUP(B39,'[2]Referencia Mensual 2019'!$A$69:$N$74,13,FALSE)</f>
        <v>726.35</v>
      </c>
      <c r="N39" s="98">
        <f>VLOOKUP(C39,'[2]Referencia Mensual 2019'!$A$24:$N$53,13,FALSE)*VLOOKUP(B39,'[2]Referencia Mensual 2019'!$A$83:$M$88,13,FALSE)+D39*VLOOKUP(B39,'[2]Referencia Mensual 2019'!$A$55:$N$60,13,FALSE)*VLOOKUP(B39,'[2]Referencia Mensual 2019'!$A$90:$M$95,13,FALSE)</f>
        <v>1990.19</v>
      </c>
      <c r="O39" s="100">
        <f t="shared" si="2"/>
        <v>2716.54</v>
      </c>
      <c r="P39" s="101">
        <f t="shared" si="3"/>
        <v>5433.08</v>
      </c>
      <c r="Q39" s="103">
        <f t="shared" si="4"/>
        <v>45625.28</v>
      </c>
    </row>
    <row r="40" spans="1:17" ht="11.25">
      <c r="A40" s="17" t="s">
        <v>5</v>
      </c>
      <c r="B40" s="21" t="s">
        <v>21</v>
      </c>
      <c r="C40" s="20">
        <v>24</v>
      </c>
      <c r="D40" s="20">
        <v>60</v>
      </c>
      <c r="E40" s="98">
        <f>VLOOKUP(B40,'[2]Referencia Mensual 2019'!$A$3:$N$8,14,FALSE)</f>
        <v>14124.96</v>
      </c>
      <c r="F40" s="98">
        <f>VLOOKUP(B40,'[2]Referencia Mensual 2019'!$A$10:$N$15,14,FALSE)</f>
        <v>2184.9599999999996</v>
      </c>
      <c r="G40" s="98">
        <f>VLOOKUP(C40,'[2]Referencia Mensual 2019'!$A$24:$N$53,14,FALSE)</f>
        <v>7424.04</v>
      </c>
      <c r="H40" s="98">
        <f>VLOOKUP(B40,'[2]Referencia Mensual 2019'!$A$55:$N$60,14,FALSE)*D40</f>
        <v>15429.600000000002</v>
      </c>
      <c r="I40" s="99">
        <f t="shared" si="0"/>
        <v>39163.56</v>
      </c>
      <c r="J40" s="98">
        <f>VLOOKUP(B40,'[2]Referencia Mensual 2019'!$A$69:$N$74,7,FALSE)</f>
        <v>726.35</v>
      </c>
      <c r="K40" s="98">
        <f>VLOOKUP(C40,'[2]Referencia Mensual 2019'!$A$24:$N$53,7,FALSE)*VLOOKUP(B40,'[2]Referencia Mensual 2019'!$A$83:$M$88,7,FALSE)+D40*VLOOKUP(B40,'[2]Referencia Mensual 2019'!$A$55:$N$60,7,FALSE)*VLOOKUP(B40,'[2]Referencia Mensual 2019'!$A$90:$M$95,7,FALSE)</f>
        <v>1904.4700000000003</v>
      </c>
      <c r="L40" s="100">
        <f t="shared" si="1"/>
        <v>2630.82</v>
      </c>
      <c r="M40" s="98">
        <f>VLOOKUP(B40,'[2]Referencia Mensual 2019'!$A$69:$N$74,13,FALSE)</f>
        <v>726.35</v>
      </c>
      <c r="N40" s="98">
        <f>VLOOKUP(C40,'[2]Referencia Mensual 2019'!$A$24:$N$53,13,FALSE)*VLOOKUP(B40,'[2]Referencia Mensual 2019'!$A$83:$M$88,13,FALSE)+D40*VLOOKUP(B40,'[2]Referencia Mensual 2019'!$A$55:$N$60,13,FALSE)*VLOOKUP(B40,'[2]Referencia Mensual 2019'!$A$90:$M$95,13,FALSE)</f>
        <v>1904.4700000000003</v>
      </c>
      <c r="O40" s="100">
        <f t="shared" si="2"/>
        <v>2630.82</v>
      </c>
      <c r="P40" s="101">
        <f t="shared" si="3"/>
        <v>5261.64</v>
      </c>
      <c r="Q40" s="103">
        <f t="shared" si="4"/>
        <v>44425.2</v>
      </c>
    </row>
    <row r="41" spans="1:17" ht="11.25">
      <c r="A41" s="17" t="s">
        <v>260</v>
      </c>
      <c r="B41" s="21" t="s">
        <v>21</v>
      </c>
      <c r="C41" s="20">
        <v>24</v>
      </c>
      <c r="D41" s="20">
        <v>60</v>
      </c>
      <c r="E41" s="98">
        <f>VLOOKUP(B41,'[2]Referencia Mensual 2019'!$A$3:$N$8,14,FALSE)</f>
        <v>14124.96</v>
      </c>
      <c r="F41" s="98">
        <f>VLOOKUP(B41,'[2]Referencia Mensual 2019'!$A$10:$N$15,14,FALSE)</f>
        <v>2184.9599999999996</v>
      </c>
      <c r="G41" s="98">
        <f>VLOOKUP(C41,'[2]Referencia Mensual 2019'!$A$24:$N$53,14,FALSE)</f>
        <v>7424.04</v>
      </c>
      <c r="H41" s="98">
        <f>VLOOKUP(B41,'[2]Referencia Mensual 2019'!$A$55:$N$60,14,FALSE)*D41</f>
        <v>15429.600000000002</v>
      </c>
      <c r="I41" s="99">
        <f t="shared" si="0"/>
        <v>39163.56</v>
      </c>
      <c r="J41" s="98">
        <f>VLOOKUP(B41,'[2]Referencia Mensual 2019'!$A$69:$N$74,7,FALSE)</f>
        <v>726.35</v>
      </c>
      <c r="K41" s="98">
        <f>VLOOKUP(C41,'[2]Referencia Mensual 2019'!$A$24:$N$53,7,FALSE)*VLOOKUP(B41,'[2]Referencia Mensual 2019'!$A$83:$M$88,7,FALSE)+D41*VLOOKUP(B41,'[2]Referencia Mensual 2019'!$A$55:$N$60,7,FALSE)*VLOOKUP(B41,'[2]Referencia Mensual 2019'!$A$90:$M$95,7,FALSE)</f>
        <v>1904.4700000000003</v>
      </c>
      <c r="L41" s="100">
        <f t="shared" si="1"/>
        <v>2630.82</v>
      </c>
      <c r="M41" s="98">
        <f>VLOOKUP(B41,'[2]Referencia Mensual 2019'!$A$69:$N$74,13,FALSE)</f>
        <v>726.35</v>
      </c>
      <c r="N41" s="98">
        <f>VLOOKUP(C41,'[2]Referencia Mensual 2019'!$A$24:$N$53,13,FALSE)*VLOOKUP(B41,'[2]Referencia Mensual 2019'!$A$83:$M$88,13,FALSE)+D41*VLOOKUP(B41,'[2]Referencia Mensual 2019'!$A$55:$N$60,13,FALSE)*VLOOKUP(B41,'[2]Referencia Mensual 2019'!$A$90:$M$95,13,FALSE)</f>
        <v>1904.4700000000003</v>
      </c>
      <c r="O41" s="100">
        <f t="shared" si="2"/>
        <v>2630.82</v>
      </c>
      <c r="P41" s="101">
        <f t="shared" si="3"/>
        <v>5261.64</v>
      </c>
      <c r="Q41" s="103">
        <f t="shared" si="4"/>
        <v>44425.2</v>
      </c>
    </row>
    <row r="42" spans="1:17" ht="11.25">
      <c r="A42" s="17" t="s">
        <v>261</v>
      </c>
      <c r="B42" s="21" t="s">
        <v>21</v>
      </c>
      <c r="C42" s="20">
        <v>24</v>
      </c>
      <c r="D42" s="20">
        <v>60</v>
      </c>
      <c r="E42" s="98">
        <f>VLOOKUP(B42,'[2]Referencia Mensual 2019'!$A$3:$N$8,14,FALSE)</f>
        <v>14124.96</v>
      </c>
      <c r="F42" s="98">
        <f>VLOOKUP(B42,'[2]Referencia Mensual 2019'!$A$10:$N$15,14,FALSE)</f>
        <v>2184.9599999999996</v>
      </c>
      <c r="G42" s="98">
        <f>VLOOKUP(C42,'[2]Referencia Mensual 2019'!$A$24:$N$53,14,FALSE)</f>
        <v>7424.04</v>
      </c>
      <c r="H42" s="98">
        <f>VLOOKUP(B42,'[2]Referencia Mensual 2019'!$A$55:$N$60,14,FALSE)*D42</f>
        <v>15429.600000000002</v>
      </c>
      <c r="I42" s="99">
        <f t="shared" si="0"/>
        <v>39163.56</v>
      </c>
      <c r="J42" s="98">
        <f>VLOOKUP(B42,'[2]Referencia Mensual 2019'!$A$69:$N$74,7,FALSE)</f>
        <v>726.35</v>
      </c>
      <c r="K42" s="98">
        <f>VLOOKUP(C42,'[2]Referencia Mensual 2019'!$A$24:$N$53,7,FALSE)*VLOOKUP(B42,'[2]Referencia Mensual 2019'!$A$83:$M$88,7,FALSE)+D42*VLOOKUP(B42,'[2]Referencia Mensual 2019'!$A$55:$N$60,7,FALSE)*VLOOKUP(B42,'[2]Referencia Mensual 2019'!$A$90:$M$95,7,FALSE)</f>
        <v>1904.4700000000003</v>
      </c>
      <c r="L42" s="100">
        <f t="shared" si="1"/>
        <v>2630.82</v>
      </c>
      <c r="M42" s="98">
        <f>VLOOKUP(B42,'[2]Referencia Mensual 2019'!$A$69:$N$74,13,FALSE)</f>
        <v>726.35</v>
      </c>
      <c r="N42" s="98">
        <f>VLOOKUP(C42,'[2]Referencia Mensual 2019'!$A$24:$N$53,13,FALSE)*VLOOKUP(B42,'[2]Referencia Mensual 2019'!$A$83:$M$88,13,FALSE)+D42*VLOOKUP(B42,'[2]Referencia Mensual 2019'!$A$55:$N$60,13,FALSE)*VLOOKUP(B42,'[2]Referencia Mensual 2019'!$A$90:$M$95,13,FALSE)</f>
        <v>1904.4700000000003</v>
      </c>
      <c r="O42" s="100">
        <f t="shared" si="2"/>
        <v>2630.82</v>
      </c>
      <c r="P42" s="101">
        <f t="shared" si="3"/>
        <v>5261.64</v>
      </c>
      <c r="Q42" s="103">
        <f t="shared" si="4"/>
        <v>44425.2</v>
      </c>
    </row>
    <row r="43" spans="1:17" ht="11.25">
      <c r="A43" s="17" t="s">
        <v>262</v>
      </c>
      <c r="B43" s="21" t="s">
        <v>21</v>
      </c>
      <c r="C43" s="20">
        <v>24</v>
      </c>
      <c r="D43" s="20">
        <v>60</v>
      </c>
      <c r="E43" s="98">
        <f>VLOOKUP(B43,'[2]Referencia Mensual 2019'!$A$3:$N$8,14,FALSE)</f>
        <v>14124.96</v>
      </c>
      <c r="F43" s="98">
        <f>VLOOKUP(B43,'[2]Referencia Mensual 2019'!$A$10:$N$15,14,FALSE)</f>
        <v>2184.9599999999996</v>
      </c>
      <c r="G43" s="98">
        <f>VLOOKUP(C43,'[2]Referencia Mensual 2019'!$A$24:$N$53,14,FALSE)</f>
        <v>7424.04</v>
      </c>
      <c r="H43" s="98">
        <f>VLOOKUP(B43,'[2]Referencia Mensual 2019'!$A$55:$N$60,14,FALSE)*D43</f>
        <v>15429.600000000002</v>
      </c>
      <c r="I43" s="99">
        <f t="shared" si="0"/>
        <v>39163.56</v>
      </c>
      <c r="J43" s="98">
        <f>VLOOKUP(B43,'[2]Referencia Mensual 2019'!$A$69:$N$74,7,FALSE)</f>
        <v>726.35</v>
      </c>
      <c r="K43" s="98">
        <f>VLOOKUP(C43,'[2]Referencia Mensual 2019'!$A$24:$N$53,7,FALSE)*VLOOKUP(B43,'[2]Referencia Mensual 2019'!$A$83:$M$88,7,FALSE)+D43*VLOOKUP(B43,'[2]Referencia Mensual 2019'!$A$55:$N$60,7,FALSE)*VLOOKUP(B43,'[2]Referencia Mensual 2019'!$A$90:$M$95,7,FALSE)</f>
        <v>1904.4700000000003</v>
      </c>
      <c r="L43" s="100">
        <f t="shared" si="1"/>
        <v>2630.82</v>
      </c>
      <c r="M43" s="98">
        <f>VLOOKUP(B43,'[2]Referencia Mensual 2019'!$A$69:$N$74,13,FALSE)</f>
        <v>726.35</v>
      </c>
      <c r="N43" s="98">
        <f>VLOOKUP(C43,'[2]Referencia Mensual 2019'!$A$24:$N$53,13,FALSE)*VLOOKUP(B43,'[2]Referencia Mensual 2019'!$A$83:$M$88,13,FALSE)+D43*VLOOKUP(B43,'[2]Referencia Mensual 2019'!$A$55:$N$60,13,FALSE)*VLOOKUP(B43,'[2]Referencia Mensual 2019'!$A$90:$M$95,13,FALSE)</f>
        <v>1904.4700000000003</v>
      </c>
      <c r="O43" s="100">
        <f t="shared" si="2"/>
        <v>2630.82</v>
      </c>
      <c r="P43" s="101">
        <f t="shared" si="3"/>
        <v>5261.64</v>
      </c>
      <c r="Q43" s="103">
        <f t="shared" si="4"/>
        <v>44425.2</v>
      </c>
    </row>
    <row r="44" spans="1:17" ht="11.25">
      <c r="A44" s="17" t="s">
        <v>263</v>
      </c>
      <c r="B44" s="21" t="s">
        <v>21</v>
      </c>
      <c r="C44" s="20">
        <v>24</v>
      </c>
      <c r="D44" s="20">
        <v>60</v>
      </c>
      <c r="E44" s="98">
        <f>VLOOKUP(B44,'[2]Referencia Mensual 2019'!$A$3:$N$8,14,FALSE)</f>
        <v>14124.96</v>
      </c>
      <c r="F44" s="98">
        <f>VLOOKUP(B44,'[2]Referencia Mensual 2019'!$A$10:$N$15,14,FALSE)</f>
        <v>2184.9599999999996</v>
      </c>
      <c r="G44" s="98">
        <f>VLOOKUP(C44,'[2]Referencia Mensual 2019'!$A$24:$N$53,14,FALSE)</f>
        <v>7424.04</v>
      </c>
      <c r="H44" s="98">
        <f>VLOOKUP(B44,'[2]Referencia Mensual 2019'!$A$55:$N$60,14,FALSE)*D44</f>
        <v>15429.600000000002</v>
      </c>
      <c r="I44" s="99">
        <f t="shared" si="0"/>
        <v>39163.56</v>
      </c>
      <c r="J44" s="98">
        <f>VLOOKUP(B44,'[2]Referencia Mensual 2019'!$A$69:$N$74,7,FALSE)</f>
        <v>726.35</v>
      </c>
      <c r="K44" s="98">
        <f>VLOOKUP(C44,'[2]Referencia Mensual 2019'!$A$24:$N$53,7,FALSE)*VLOOKUP(B44,'[2]Referencia Mensual 2019'!$A$83:$M$88,7,FALSE)+D44*VLOOKUP(B44,'[2]Referencia Mensual 2019'!$A$55:$N$60,7,FALSE)*VLOOKUP(B44,'[2]Referencia Mensual 2019'!$A$90:$M$95,7,FALSE)</f>
        <v>1904.4700000000003</v>
      </c>
      <c r="L44" s="100">
        <f t="shared" si="1"/>
        <v>2630.82</v>
      </c>
      <c r="M44" s="98">
        <f>VLOOKUP(B44,'[2]Referencia Mensual 2019'!$A$69:$N$74,13,FALSE)</f>
        <v>726.35</v>
      </c>
      <c r="N44" s="98">
        <f>VLOOKUP(C44,'[2]Referencia Mensual 2019'!$A$24:$N$53,13,FALSE)*VLOOKUP(B44,'[2]Referencia Mensual 2019'!$A$83:$M$88,13,FALSE)+D44*VLOOKUP(B44,'[2]Referencia Mensual 2019'!$A$55:$N$60,13,FALSE)*VLOOKUP(B44,'[2]Referencia Mensual 2019'!$A$90:$M$95,13,FALSE)</f>
        <v>1904.4700000000003</v>
      </c>
      <c r="O44" s="100">
        <f t="shared" si="2"/>
        <v>2630.82</v>
      </c>
      <c r="P44" s="101">
        <f t="shared" si="3"/>
        <v>5261.64</v>
      </c>
      <c r="Q44" s="103">
        <f t="shared" si="4"/>
        <v>44425.2</v>
      </c>
    </row>
    <row r="45" spans="1:17" ht="11.25">
      <c r="A45" s="17" t="s">
        <v>264</v>
      </c>
      <c r="B45" s="21" t="s">
        <v>21</v>
      </c>
      <c r="C45" s="20">
        <v>24</v>
      </c>
      <c r="D45" s="20">
        <v>60</v>
      </c>
      <c r="E45" s="98">
        <f>VLOOKUP(B45,'[2]Referencia Mensual 2019'!$A$3:$N$8,14,FALSE)</f>
        <v>14124.96</v>
      </c>
      <c r="F45" s="98">
        <f>VLOOKUP(B45,'[2]Referencia Mensual 2019'!$A$10:$N$15,14,FALSE)</f>
        <v>2184.9599999999996</v>
      </c>
      <c r="G45" s="98">
        <f>VLOOKUP(C45,'[2]Referencia Mensual 2019'!$A$24:$N$53,14,FALSE)</f>
        <v>7424.04</v>
      </c>
      <c r="H45" s="98">
        <f>VLOOKUP(B45,'[2]Referencia Mensual 2019'!$A$55:$N$60,14,FALSE)*D45</f>
        <v>15429.600000000002</v>
      </c>
      <c r="I45" s="99">
        <f t="shared" si="0"/>
        <v>39163.56</v>
      </c>
      <c r="J45" s="98">
        <f>VLOOKUP(B45,'[2]Referencia Mensual 2019'!$A$69:$N$74,7,FALSE)</f>
        <v>726.35</v>
      </c>
      <c r="K45" s="98">
        <f>VLOOKUP(C45,'[2]Referencia Mensual 2019'!$A$24:$N$53,7,FALSE)*VLOOKUP(B45,'[2]Referencia Mensual 2019'!$A$83:$M$88,7,FALSE)+D45*VLOOKUP(B45,'[2]Referencia Mensual 2019'!$A$55:$N$60,7,FALSE)*VLOOKUP(B45,'[2]Referencia Mensual 2019'!$A$90:$M$95,7,FALSE)</f>
        <v>1904.4700000000003</v>
      </c>
      <c r="L45" s="100">
        <f t="shared" si="1"/>
        <v>2630.82</v>
      </c>
      <c r="M45" s="98">
        <f>VLOOKUP(B45,'[2]Referencia Mensual 2019'!$A$69:$N$74,13,FALSE)</f>
        <v>726.35</v>
      </c>
      <c r="N45" s="98">
        <f>VLOOKUP(C45,'[2]Referencia Mensual 2019'!$A$24:$N$53,13,FALSE)*VLOOKUP(B45,'[2]Referencia Mensual 2019'!$A$83:$M$88,13,FALSE)+D45*VLOOKUP(B45,'[2]Referencia Mensual 2019'!$A$55:$N$60,13,FALSE)*VLOOKUP(B45,'[2]Referencia Mensual 2019'!$A$90:$M$95,13,FALSE)</f>
        <v>1904.4700000000003</v>
      </c>
      <c r="O45" s="100">
        <f t="shared" si="2"/>
        <v>2630.82</v>
      </c>
      <c r="P45" s="101">
        <f t="shared" si="3"/>
        <v>5261.64</v>
      </c>
      <c r="Q45" s="103">
        <f t="shared" si="4"/>
        <v>44425.2</v>
      </c>
    </row>
    <row r="46" spans="1:17" ht="11.25">
      <c r="A46" s="17" t="s">
        <v>265</v>
      </c>
      <c r="B46" s="21" t="s">
        <v>21</v>
      </c>
      <c r="C46" s="20">
        <v>24</v>
      </c>
      <c r="D46" s="20">
        <v>60</v>
      </c>
      <c r="E46" s="98">
        <f>VLOOKUP(B46,'[2]Referencia Mensual 2019'!$A$3:$N$8,14,FALSE)</f>
        <v>14124.96</v>
      </c>
      <c r="F46" s="98">
        <f>VLOOKUP(B46,'[2]Referencia Mensual 2019'!$A$10:$N$15,14,FALSE)</f>
        <v>2184.9599999999996</v>
      </c>
      <c r="G46" s="98">
        <f>VLOOKUP(C46,'[2]Referencia Mensual 2019'!$A$24:$N$53,14,FALSE)</f>
        <v>7424.04</v>
      </c>
      <c r="H46" s="98">
        <f>VLOOKUP(B46,'[2]Referencia Mensual 2019'!$A$55:$N$60,14,FALSE)*D46</f>
        <v>15429.600000000002</v>
      </c>
      <c r="I46" s="99">
        <f t="shared" si="0"/>
        <v>39163.56</v>
      </c>
      <c r="J46" s="98">
        <f>VLOOKUP(B46,'[2]Referencia Mensual 2019'!$A$69:$N$74,7,FALSE)</f>
        <v>726.35</v>
      </c>
      <c r="K46" s="98">
        <f>VLOOKUP(C46,'[2]Referencia Mensual 2019'!$A$24:$N$53,7,FALSE)*VLOOKUP(B46,'[2]Referencia Mensual 2019'!$A$83:$M$88,7,FALSE)+D46*VLOOKUP(B46,'[2]Referencia Mensual 2019'!$A$55:$N$60,7,FALSE)*VLOOKUP(B46,'[2]Referencia Mensual 2019'!$A$90:$M$95,7,FALSE)</f>
        <v>1904.4700000000003</v>
      </c>
      <c r="L46" s="100">
        <f t="shared" si="1"/>
        <v>2630.82</v>
      </c>
      <c r="M46" s="98">
        <f>VLOOKUP(B46,'[2]Referencia Mensual 2019'!$A$69:$N$74,13,FALSE)</f>
        <v>726.35</v>
      </c>
      <c r="N46" s="98">
        <f>VLOOKUP(C46,'[2]Referencia Mensual 2019'!$A$24:$N$53,13,FALSE)*VLOOKUP(B46,'[2]Referencia Mensual 2019'!$A$83:$M$88,13,FALSE)+D46*VLOOKUP(B46,'[2]Referencia Mensual 2019'!$A$55:$N$60,13,FALSE)*VLOOKUP(B46,'[2]Referencia Mensual 2019'!$A$90:$M$95,13,FALSE)</f>
        <v>1904.4700000000003</v>
      </c>
      <c r="O46" s="100">
        <f t="shared" si="2"/>
        <v>2630.82</v>
      </c>
      <c r="P46" s="101">
        <f t="shared" si="3"/>
        <v>5261.64</v>
      </c>
      <c r="Q46" s="103">
        <f t="shared" si="4"/>
        <v>44425.2</v>
      </c>
    </row>
    <row r="47" spans="1:17" ht="22.5">
      <c r="A47" s="17" t="s">
        <v>266</v>
      </c>
      <c r="B47" s="21" t="s">
        <v>21</v>
      </c>
      <c r="C47" s="20">
        <v>24</v>
      </c>
      <c r="D47" s="20">
        <v>60</v>
      </c>
      <c r="E47" s="98">
        <f>VLOOKUP(B47,'[2]Referencia Mensual 2019'!$A$3:$N$8,14,FALSE)</f>
        <v>14124.96</v>
      </c>
      <c r="F47" s="98">
        <f>VLOOKUP(B47,'[2]Referencia Mensual 2019'!$A$10:$N$15,14,FALSE)</f>
        <v>2184.9599999999996</v>
      </c>
      <c r="G47" s="98">
        <f>VLOOKUP(C47,'[2]Referencia Mensual 2019'!$A$24:$N$53,14,FALSE)</f>
        <v>7424.04</v>
      </c>
      <c r="H47" s="98">
        <f>VLOOKUP(B47,'[2]Referencia Mensual 2019'!$A$55:$N$60,14,FALSE)*D47</f>
        <v>15429.600000000002</v>
      </c>
      <c r="I47" s="99">
        <f t="shared" si="0"/>
        <v>39163.56</v>
      </c>
      <c r="J47" s="98">
        <f>VLOOKUP(B47,'[2]Referencia Mensual 2019'!$A$69:$N$74,7,FALSE)</f>
        <v>726.35</v>
      </c>
      <c r="K47" s="98">
        <f>VLOOKUP(C47,'[2]Referencia Mensual 2019'!$A$24:$N$53,7,FALSE)*VLOOKUP(B47,'[2]Referencia Mensual 2019'!$A$83:$M$88,7,FALSE)+D47*VLOOKUP(B47,'[2]Referencia Mensual 2019'!$A$55:$N$60,7,FALSE)*VLOOKUP(B47,'[2]Referencia Mensual 2019'!$A$90:$M$95,7,FALSE)</f>
        <v>1904.4700000000003</v>
      </c>
      <c r="L47" s="100">
        <f t="shared" si="1"/>
        <v>2630.82</v>
      </c>
      <c r="M47" s="98">
        <f>VLOOKUP(B47,'[2]Referencia Mensual 2019'!$A$69:$N$74,13,FALSE)</f>
        <v>726.35</v>
      </c>
      <c r="N47" s="98">
        <f>VLOOKUP(C47,'[2]Referencia Mensual 2019'!$A$24:$N$53,13,FALSE)*VLOOKUP(B47,'[2]Referencia Mensual 2019'!$A$83:$M$88,13,FALSE)+D47*VLOOKUP(B47,'[2]Referencia Mensual 2019'!$A$55:$N$60,13,FALSE)*VLOOKUP(B47,'[2]Referencia Mensual 2019'!$A$90:$M$95,13,FALSE)</f>
        <v>1904.4700000000003</v>
      </c>
      <c r="O47" s="100">
        <f t="shared" si="2"/>
        <v>2630.82</v>
      </c>
      <c r="P47" s="101">
        <f t="shared" si="3"/>
        <v>5261.64</v>
      </c>
      <c r="Q47" s="103">
        <f t="shared" si="4"/>
        <v>44425.2</v>
      </c>
    </row>
    <row r="48" spans="1:17" ht="11.25">
      <c r="A48" s="17" t="s">
        <v>267</v>
      </c>
      <c r="B48" s="21" t="s">
        <v>21</v>
      </c>
      <c r="C48" s="20">
        <v>24</v>
      </c>
      <c r="D48" s="20">
        <v>60</v>
      </c>
      <c r="E48" s="98">
        <f>VLOOKUP(B48,'[2]Referencia Mensual 2019'!$A$3:$N$8,14,FALSE)</f>
        <v>14124.96</v>
      </c>
      <c r="F48" s="98">
        <f>VLOOKUP(B48,'[2]Referencia Mensual 2019'!$A$10:$N$15,14,FALSE)</f>
        <v>2184.9599999999996</v>
      </c>
      <c r="G48" s="98">
        <f>VLOOKUP(C48,'[2]Referencia Mensual 2019'!$A$24:$N$53,14,FALSE)</f>
        <v>7424.04</v>
      </c>
      <c r="H48" s="98">
        <f>VLOOKUP(B48,'[2]Referencia Mensual 2019'!$A$55:$N$60,14,FALSE)*D48</f>
        <v>15429.600000000002</v>
      </c>
      <c r="I48" s="99">
        <f t="shared" si="0"/>
        <v>39163.56</v>
      </c>
      <c r="J48" s="98">
        <f>VLOOKUP(B48,'[2]Referencia Mensual 2019'!$A$69:$N$74,7,FALSE)</f>
        <v>726.35</v>
      </c>
      <c r="K48" s="98">
        <f>VLOOKUP(C48,'[2]Referencia Mensual 2019'!$A$24:$N$53,7,FALSE)*VLOOKUP(B48,'[2]Referencia Mensual 2019'!$A$83:$M$88,7,FALSE)+D48*VLOOKUP(B48,'[2]Referencia Mensual 2019'!$A$55:$N$60,7,FALSE)*VLOOKUP(B48,'[2]Referencia Mensual 2019'!$A$90:$M$95,7,FALSE)</f>
        <v>1904.4700000000003</v>
      </c>
      <c r="L48" s="100">
        <f t="shared" si="1"/>
        <v>2630.82</v>
      </c>
      <c r="M48" s="98">
        <f>VLOOKUP(B48,'[2]Referencia Mensual 2019'!$A$69:$N$74,13,FALSE)</f>
        <v>726.35</v>
      </c>
      <c r="N48" s="98">
        <f>VLOOKUP(C48,'[2]Referencia Mensual 2019'!$A$24:$N$53,13,FALSE)*VLOOKUP(B48,'[2]Referencia Mensual 2019'!$A$83:$M$88,13,FALSE)+D48*VLOOKUP(B48,'[2]Referencia Mensual 2019'!$A$55:$N$60,13,FALSE)*VLOOKUP(B48,'[2]Referencia Mensual 2019'!$A$90:$M$95,13,FALSE)</f>
        <v>1904.4700000000003</v>
      </c>
      <c r="O48" s="100">
        <f t="shared" si="2"/>
        <v>2630.82</v>
      </c>
      <c r="P48" s="101">
        <f t="shared" si="3"/>
        <v>5261.64</v>
      </c>
      <c r="Q48" s="103">
        <f t="shared" si="4"/>
        <v>44425.2</v>
      </c>
    </row>
    <row r="49" spans="1:17" ht="11.25">
      <c r="A49" s="17" t="s">
        <v>268</v>
      </c>
      <c r="B49" s="21" t="s">
        <v>21</v>
      </c>
      <c r="C49" s="20">
        <v>24</v>
      </c>
      <c r="D49" s="20">
        <v>53</v>
      </c>
      <c r="E49" s="98">
        <f>VLOOKUP(B49,'[2]Referencia Mensual 2019'!$A$3:$N$8,14,FALSE)</f>
        <v>14124.96</v>
      </c>
      <c r="F49" s="98">
        <f>VLOOKUP(B49,'[2]Referencia Mensual 2019'!$A$10:$N$15,14,FALSE)</f>
        <v>2184.9599999999996</v>
      </c>
      <c r="G49" s="98">
        <f>VLOOKUP(C49,'[2]Referencia Mensual 2019'!$A$24:$N$53,14,FALSE)</f>
        <v>7424.04</v>
      </c>
      <c r="H49" s="98">
        <f>VLOOKUP(B49,'[2]Referencia Mensual 2019'!$A$55:$N$60,14,FALSE)*D49</f>
        <v>13629.480000000001</v>
      </c>
      <c r="I49" s="99">
        <f t="shared" si="0"/>
        <v>37363.44</v>
      </c>
      <c r="J49" s="98">
        <f>VLOOKUP(B49,'[2]Referencia Mensual 2019'!$A$69:$N$74,7,FALSE)</f>
        <v>726.35</v>
      </c>
      <c r="K49" s="98">
        <f>VLOOKUP(C49,'[2]Referencia Mensual 2019'!$A$24:$N$53,7,FALSE)*VLOOKUP(B49,'[2]Referencia Mensual 2019'!$A$83:$M$88,7,FALSE)+D49*VLOOKUP(B49,'[2]Referencia Mensual 2019'!$A$55:$N$60,7,FALSE)*VLOOKUP(B49,'[2]Referencia Mensual 2019'!$A$90:$M$95,7,FALSE)</f>
        <v>1754.46</v>
      </c>
      <c r="L49" s="100">
        <f t="shared" si="1"/>
        <v>2480.81</v>
      </c>
      <c r="M49" s="98">
        <f>VLOOKUP(B49,'[2]Referencia Mensual 2019'!$A$69:$N$74,13,FALSE)</f>
        <v>726.35</v>
      </c>
      <c r="N49" s="98">
        <f>VLOOKUP(C49,'[2]Referencia Mensual 2019'!$A$24:$N$53,13,FALSE)*VLOOKUP(B49,'[2]Referencia Mensual 2019'!$A$83:$M$88,13,FALSE)+D49*VLOOKUP(B49,'[2]Referencia Mensual 2019'!$A$55:$N$60,13,FALSE)*VLOOKUP(B49,'[2]Referencia Mensual 2019'!$A$90:$M$95,13,FALSE)</f>
        <v>1754.46</v>
      </c>
      <c r="O49" s="100">
        <f t="shared" si="2"/>
        <v>2480.81</v>
      </c>
      <c r="P49" s="101">
        <f t="shared" si="3"/>
        <v>4961.62</v>
      </c>
      <c r="Q49" s="103">
        <f t="shared" si="4"/>
        <v>42325.060000000005</v>
      </c>
    </row>
    <row r="50" spans="1:17" ht="11.25">
      <c r="A50" s="17" t="s">
        <v>269</v>
      </c>
      <c r="B50" s="21" t="s">
        <v>21</v>
      </c>
      <c r="C50" s="20">
        <v>24</v>
      </c>
      <c r="D50" s="20">
        <v>50</v>
      </c>
      <c r="E50" s="98">
        <f>VLOOKUP(B50,'[2]Referencia Mensual 2019'!$A$3:$N$8,14,FALSE)</f>
        <v>14124.96</v>
      </c>
      <c r="F50" s="98">
        <f>VLOOKUP(B50,'[2]Referencia Mensual 2019'!$A$10:$N$15,14,FALSE)</f>
        <v>2184.9599999999996</v>
      </c>
      <c r="G50" s="98">
        <f>VLOOKUP(C50,'[2]Referencia Mensual 2019'!$A$24:$N$53,14,FALSE)</f>
        <v>7424.04</v>
      </c>
      <c r="H50" s="98">
        <f>VLOOKUP(B50,'[2]Referencia Mensual 2019'!$A$55:$N$60,14,FALSE)*D50</f>
        <v>12858.000000000002</v>
      </c>
      <c r="I50" s="99">
        <f t="shared" si="0"/>
        <v>36591.96</v>
      </c>
      <c r="J50" s="98">
        <f>VLOOKUP(B50,'[2]Referencia Mensual 2019'!$A$69:$N$74,7,FALSE)</f>
        <v>726.35</v>
      </c>
      <c r="K50" s="98">
        <f>VLOOKUP(C50,'[2]Referencia Mensual 2019'!$A$24:$N$53,7,FALSE)*VLOOKUP(B50,'[2]Referencia Mensual 2019'!$A$83:$M$88,7,FALSE)+D50*VLOOKUP(B50,'[2]Referencia Mensual 2019'!$A$55:$N$60,7,FALSE)*VLOOKUP(B50,'[2]Referencia Mensual 2019'!$A$90:$M$95,7,FALSE)</f>
        <v>1690.17</v>
      </c>
      <c r="L50" s="100">
        <f t="shared" si="1"/>
        <v>2416.52</v>
      </c>
      <c r="M50" s="98">
        <f>VLOOKUP(B50,'[2]Referencia Mensual 2019'!$A$69:$N$74,13,FALSE)</f>
        <v>726.35</v>
      </c>
      <c r="N50" s="98">
        <f>VLOOKUP(C50,'[2]Referencia Mensual 2019'!$A$24:$N$53,13,FALSE)*VLOOKUP(B50,'[2]Referencia Mensual 2019'!$A$83:$M$88,13,FALSE)+D50*VLOOKUP(B50,'[2]Referencia Mensual 2019'!$A$55:$N$60,13,FALSE)*VLOOKUP(B50,'[2]Referencia Mensual 2019'!$A$90:$M$95,13,FALSE)</f>
        <v>1690.17</v>
      </c>
      <c r="O50" s="100">
        <f t="shared" si="2"/>
        <v>2416.52</v>
      </c>
      <c r="P50" s="101">
        <f t="shared" si="3"/>
        <v>4833.04</v>
      </c>
      <c r="Q50" s="103">
        <f t="shared" si="4"/>
        <v>41425</v>
      </c>
    </row>
    <row r="51" spans="1:17" ht="11.25">
      <c r="A51" s="17" t="s">
        <v>270</v>
      </c>
      <c r="B51" s="21" t="s">
        <v>21</v>
      </c>
      <c r="C51" s="20">
        <v>24</v>
      </c>
      <c r="D51" s="20">
        <v>50</v>
      </c>
      <c r="E51" s="98">
        <f>VLOOKUP(B51,'[2]Referencia Mensual 2019'!$A$3:$N$8,14,FALSE)</f>
        <v>14124.96</v>
      </c>
      <c r="F51" s="98">
        <f>VLOOKUP(B51,'[2]Referencia Mensual 2019'!$A$10:$N$15,14,FALSE)</f>
        <v>2184.9599999999996</v>
      </c>
      <c r="G51" s="98">
        <f>VLOOKUP(C51,'[2]Referencia Mensual 2019'!$A$24:$N$53,14,FALSE)</f>
        <v>7424.04</v>
      </c>
      <c r="H51" s="98">
        <f>VLOOKUP(B51,'[2]Referencia Mensual 2019'!$A$55:$N$60,14,FALSE)*D51</f>
        <v>12858.000000000002</v>
      </c>
      <c r="I51" s="99">
        <f t="shared" si="0"/>
        <v>36591.96</v>
      </c>
      <c r="J51" s="98">
        <f>VLOOKUP(B51,'[2]Referencia Mensual 2019'!$A$69:$N$74,7,FALSE)</f>
        <v>726.35</v>
      </c>
      <c r="K51" s="98">
        <f>VLOOKUP(C51,'[2]Referencia Mensual 2019'!$A$24:$N$53,7,FALSE)*VLOOKUP(B51,'[2]Referencia Mensual 2019'!$A$83:$M$88,7,FALSE)+D51*VLOOKUP(B51,'[2]Referencia Mensual 2019'!$A$55:$N$60,7,FALSE)*VLOOKUP(B51,'[2]Referencia Mensual 2019'!$A$90:$M$95,7,FALSE)</f>
        <v>1690.17</v>
      </c>
      <c r="L51" s="100">
        <f t="shared" si="1"/>
        <v>2416.52</v>
      </c>
      <c r="M51" s="98">
        <f>VLOOKUP(B51,'[2]Referencia Mensual 2019'!$A$69:$N$74,13,FALSE)</f>
        <v>726.35</v>
      </c>
      <c r="N51" s="98">
        <f>VLOOKUP(C51,'[2]Referencia Mensual 2019'!$A$24:$N$53,13,FALSE)*VLOOKUP(B51,'[2]Referencia Mensual 2019'!$A$83:$M$88,13,FALSE)+D51*VLOOKUP(B51,'[2]Referencia Mensual 2019'!$A$55:$N$60,13,FALSE)*VLOOKUP(B51,'[2]Referencia Mensual 2019'!$A$90:$M$95,13,FALSE)</f>
        <v>1690.17</v>
      </c>
      <c r="O51" s="100">
        <f t="shared" si="2"/>
        <v>2416.52</v>
      </c>
      <c r="P51" s="101">
        <f t="shared" si="3"/>
        <v>4833.04</v>
      </c>
      <c r="Q51" s="103">
        <f t="shared" si="4"/>
        <v>41425</v>
      </c>
    </row>
    <row r="52" spans="1:17" ht="11.25">
      <c r="A52" s="17" t="s">
        <v>271</v>
      </c>
      <c r="B52" s="21" t="s">
        <v>21</v>
      </c>
      <c r="C52" s="20">
        <v>24</v>
      </c>
      <c r="D52" s="20">
        <v>50</v>
      </c>
      <c r="E52" s="98">
        <f>VLOOKUP(B52,'[2]Referencia Mensual 2019'!$A$3:$N$8,14,FALSE)</f>
        <v>14124.96</v>
      </c>
      <c r="F52" s="98">
        <f>VLOOKUP(B52,'[2]Referencia Mensual 2019'!$A$10:$N$15,14,FALSE)</f>
        <v>2184.9599999999996</v>
      </c>
      <c r="G52" s="98">
        <f>VLOOKUP(C52,'[2]Referencia Mensual 2019'!$A$24:$N$53,14,FALSE)</f>
        <v>7424.04</v>
      </c>
      <c r="H52" s="98">
        <f>VLOOKUP(B52,'[2]Referencia Mensual 2019'!$A$55:$N$60,14,FALSE)*D52</f>
        <v>12858.000000000002</v>
      </c>
      <c r="I52" s="99">
        <f t="shared" si="0"/>
        <v>36591.96</v>
      </c>
      <c r="J52" s="98">
        <f>VLOOKUP(B52,'[2]Referencia Mensual 2019'!$A$69:$N$74,7,FALSE)</f>
        <v>726.35</v>
      </c>
      <c r="K52" s="98">
        <f>VLOOKUP(C52,'[2]Referencia Mensual 2019'!$A$24:$N$53,7,FALSE)*VLOOKUP(B52,'[2]Referencia Mensual 2019'!$A$83:$M$88,7,FALSE)+D52*VLOOKUP(B52,'[2]Referencia Mensual 2019'!$A$55:$N$60,7,FALSE)*VLOOKUP(B52,'[2]Referencia Mensual 2019'!$A$90:$M$95,7,FALSE)</f>
        <v>1690.17</v>
      </c>
      <c r="L52" s="100">
        <f t="shared" si="1"/>
        <v>2416.52</v>
      </c>
      <c r="M52" s="98">
        <f>VLOOKUP(B52,'[2]Referencia Mensual 2019'!$A$69:$N$74,13,FALSE)</f>
        <v>726.35</v>
      </c>
      <c r="N52" s="98">
        <f>VLOOKUP(C52,'[2]Referencia Mensual 2019'!$A$24:$N$53,13,FALSE)*VLOOKUP(B52,'[2]Referencia Mensual 2019'!$A$83:$M$88,13,FALSE)+D52*VLOOKUP(B52,'[2]Referencia Mensual 2019'!$A$55:$N$60,13,FALSE)*VLOOKUP(B52,'[2]Referencia Mensual 2019'!$A$90:$M$95,13,FALSE)</f>
        <v>1690.17</v>
      </c>
      <c r="O52" s="100">
        <f t="shared" si="2"/>
        <v>2416.52</v>
      </c>
      <c r="P52" s="101">
        <f t="shared" si="3"/>
        <v>4833.04</v>
      </c>
      <c r="Q52" s="103">
        <f t="shared" si="4"/>
        <v>41425</v>
      </c>
    </row>
    <row r="53" spans="1:17" ht="11.25">
      <c r="A53" s="17" t="s">
        <v>272</v>
      </c>
      <c r="B53" s="21" t="s">
        <v>21</v>
      </c>
      <c r="C53" s="18">
        <v>24</v>
      </c>
      <c r="D53" s="18">
        <v>50</v>
      </c>
      <c r="E53" s="98">
        <f>VLOOKUP(B53,'[2]Referencia Mensual 2019'!$A$3:$N$8,14,FALSE)</f>
        <v>14124.96</v>
      </c>
      <c r="F53" s="98">
        <f>VLOOKUP(B53,'[2]Referencia Mensual 2019'!$A$10:$N$15,14,FALSE)</f>
        <v>2184.9599999999996</v>
      </c>
      <c r="G53" s="98">
        <f>VLOOKUP(C53,'[2]Referencia Mensual 2019'!$A$24:$N$53,14,FALSE)</f>
        <v>7424.04</v>
      </c>
      <c r="H53" s="98">
        <f>VLOOKUP(B53,'[2]Referencia Mensual 2019'!$A$55:$N$60,14,FALSE)*D53</f>
        <v>12858.000000000002</v>
      </c>
      <c r="I53" s="99">
        <f t="shared" si="0"/>
        <v>36591.96</v>
      </c>
      <c r="J53" s="98">
        <f>VLOOKUP(B53,'[2]Referencia Mensual 2019'!$A$69:$N$74,7,FALSE)</f>
        <v>726.35</v>
      </c>
      <c r="K53" s="98">
        <f>VLOOKUP(C53,'[2]Referencia Mensual 2019'!$A$24:$N$53,7,FALSE)*VLOOKUP(B53,'[2]Referencia Mensual 2019'!$A$83:$M$88,7,FALSE)+D53*VLOOKUP(B53,'[2]Referencia Mensual 2019'!$A$55:$N$60,7,FALSE)*VLOOKUP(B53,'[2]Referencia Mensual 2019'!$A$90:$M$95,7,FALSE)</f>
        <v>1690.17</v>
      </c>
      <c r="L53" s="100">
        <f t="shared" si="1"/>
        <v>2416.52</v>
      </c>
      <c r="M53" s="98">
        <f>VLOOKUP(B53,'[2]Referencia Mensual 2019'!$A$69:$N$74,13,FALSE)</f>
        <v>726.35</v>
      </c>
      <c r="N53" s="98">
        <f>VLOOKUP(C53,'[2]Referencia Mensual 2019'!$A$24:$N$53,13,FALSE)*VLOOKUP(B53,'[2]Referencia Mensual 2019'!$A$83:$M$88,13,FALSE)+D53*VLOOKUP(B53,'[2]Referencia Mensual 2019'!$A$55:$N$60,13,FALSE)*VLOOKUP(B53,'[2]Referencia Mensual 2019'!$A$90:$M$95,13,FALSE)</f>
        <v>1690.17</v>
      </c>
      <c r="O53" s="100">
        <f t="shared" si="2"/>
        <v>2416.52</v>
      </c>
      <c r="P53" s="101">
        <f t="shared" si="3"/>
        <v>4833.04</v>
      </c>
      <c r="Q53" s="103">
        <f t="shared" si="4"/>
        <v>41425</v>
      </c>
    </row>
    <row r="54" spans="1:17" ht="11.25">
      <c r="A54" s="17" t="s">
        <v>273</v>
      </c>
      <c r="B54" s="21" t="s">
        <v>21</v>
      </c>
      <c r="C54" s="18">
        <v>24</v>
      </c>
      <c r="D54" s="18">
        <v>50</v>
      </c>
      <c r="E54" s="98">
        <f>VLOOKUP(B54,'[2]Referencia Mensual 2019'!$A$3:$N$8,14,FALSE)</f>
        <v>14124.96</v>
      </c>
      <c r="F54" s="98">
        <f>VLOOKUP(B54,'[2]Referencia Mensual 2019'!$A$10:$N$15,14,FALSE)</f>
        <v>2184.9599999999996</v>
      </c>
      <c r="G54" s="98">
        <f>VLOOKUP(C54,'[2]Referencia Mensual 2019'!$A$24:$N$53,14,FALSE)</f>
        <v>7424.04</v>
      </c>
      <c r="H54" s="98">
        <f>VLOOKUP(B54,'[2]Referencia Mensual 2019'!$A$55:$N$60,14,FALSE)*D54</f>
        <v>12858.000000000002</v>
      </c>
      <c r="I54" s="99">
        <f t="shared" si="0"/>
        <v>36591.96</v>
      </c>
      <c r="J54" s="98">
        <f>VLOOKUP(B54,'[2]Referencia Mensual 2019'!$A$69:$N$74,7,FALSE)</f>
        <v>726.35</v>
      </c>
      <c r="K54" s="98">
        <f>VLOOKUP(C54,'[2]Referencia Mensual 2019'!$A$24:$N$53,7,FALSE)*VLOOKUP(B54,'[2]Referencia Mensual 2019'!$A$83:$M$88,7,FALSE)+D54*VLOOKUP(B54,'[2]Referencia Mensual 2019'!$A$55:$N$60,7,FALSE)*VLOOKUP(B54,'[2]Referencia Mensual 2019'!$A$90:$M$95,7,FALSE)</f>
        <v>1690.17</v>
      </c>
      <c r="L54" s="100">
        <f t="shared" si="1"/>
        <v>2416.52</v>
      </c>
      <c r="M54" s="98">
        <f>VLOOKUP(B54,'[2]Referencia Mensual 2019'!$A$69:$N$74,13,FALSE)</f>
        <v>726.35</v>
      </c>
      <c r="N54" s="98">
        <f>VLOOKUP(C54,'[2]Referencia Mensual 2019'!$A$24:$N$53,13,FALSE)*VLOOKUP(B54,'[2]Referencia Mensual 2019'!$A$83:$M$88,13,FALSE)+D54*VLOOKUP(B54,'[2]Referencia Mensual 2019'!$A$55:$N$60,13,FALSE)*VLOOKUP(B54,'[2]Referencia Mensual 2019'!$A$90:$M$95,13,FALSE)</f>
        <v>1690.17</v>
      </c>
      <c r="O54" s="100">
        <f t="shared" si="2"/>
        <v>2416.52</v>
      </c>
      <c r="P54" s="101">
        <f t="shared" si="3"/>
        <v>4833.04</v>
      </c>
      <c r="Q54" s="103">
        <f t="shared" si="4"/>
        <v>41425</v>
      </c>
    </row>
    <row r="55" spans="1:17" ht="11.25">
      <c r="A55" s="17" t="s">
        <v>274</v>
      </c>
      <c r="B55" s="21" t="s">
        <v>21</v>
      </c>
      <c r="C55" s="18">
        <v>24</v>
      </c>
      <c r="D55" s="18">
        <v>50</v>
      </c>
      <c r="E55" s="98">
        <f>VLOOKUP(B55,'[2]Referencia Mensual 2019'!$A$3:$N$8,14,FALSE)</f>
        <v>14124.96</v>
      </c>
      <c r="F55" s="98">
        <f>VLOOKUP(B55,'[2]Referencia Mensual 2019'!$A$10:$N$15,14,FALSE)</f>
        <v>2184.9599999999996</v>
      </c>
      <c r="G55" s="98">
        <f>VLOOKUP(C55,'[2]Referencia Mensual 2019'!$A$24:$N$53,14,FALSE)</f>
        <v>7424.04</v>
      </c>
      <c r="H55" s="98">
        <f>VLOOKUP(B55,'[2]Referencia Mensual 2019'!$A$55:$N$60,14,FALSE)*D55</f>
        <v>12858.000000000002</v>
      </c>
      <c r="I55" s="99">
        <f t="shared" si="0"/>
        <v>36591.96</v>
      </c>
      <c r="J55" s="98">
        <f>VLOOKUP(B55,'[2]Referencia Mensual 2019'!$A$69:$N$74,7,FALSE)</f>
        <v>726.35</v>
      </c>
      <c r="K55" s="98">
        <f>VLOOKUP(C55,'[2]Referencia Mensual 2019'!$A$24:$N$53,7,FALSE)*VLOOKUP(B55,'[2]Referencia Mensual 2019'!$A$83:$M$88,7,FALSE)+D55*VLOOKUP(B55,'[2]Referencia Mensual 2019'!$A$55:$N$60,7,FALSE)*VLOOKUP(B55,'[2]Referencia Mensual 2019'!$A$90:$M$95,7,FALSE)</f>
        <v>1690.17</v>
      </c>
      <c r="L55" s="100">
        <f t="shared" si="1"/>
        <v>2416.52</v>
      </c>
      <c r="M55" s="98">
        <f>VLOOKUP(B55,'[2]Referencia Mensual 2019'!$A$69:$N$74,13,FALSE)</f>
        <v>726.35</v>
      </c>
      <c r="N55" s="98">
        <f>VLOOKUP(C55,'[2]Referencia Mensual 2019'!$A$24:$N$53,13,FALSE)*VLOOKUP(B55,'[2]Referencia Mensual 2019'!$A$83:$M$88,13,FALSE)+D55*VLOOKUP(B55,'[2]Referencia Mensual 2019'!$A$55:$N$60,13,FALSE)*VLOOKUP(B55,'[2]Referencia Mensual 2019'!$A$90:$M$95,13,FALSE)</f>
        <v>1690.17</v>
      </c>
      <c r="O55" s="100">
        <f t="shared" si="2"/>
        <v>2416.52</v>
      </c>
      <c r="P55" s="101">
        <f t="shared" si="3"/>
        <v>4833.04</v>
      </c>
      <c r="Q55" s="103">
        <f t="shared" si="4"/>
        <v>41425</v>
      </c>
    </row>
    <row r="56" spans="1:17" ht="11.25">
      <c r="A56" s="17" t="s">
        <v>275</v>
      </c>
      <c r="B56" s="21" t="s">
        <v>21</v>
      </c>
      <c r="C56" s="18">
        <v>24</v>
      </c>
      <c r="D56" s="18">
        <v>50</v>
      </c>
      <c r="E56" s="98">
        <f>VLOOKUP(B56,'[2]Referencia Mensual 2019'!$A$3:$N$8,14,FALSE)</f>
        <v>14124.96</v>
      </c>
      <c r="F56" s="98">
        <f>VLOOKUP(B56,'[2]Referencia Mensual 2019'!$A$10:$N$15,14,FALSE)</f>
        <v>2184.9599999999996</v>
      </c>
      <c r="G56" s="98">
        <f>VLOOKUP(C56,'[2]Referencia Mensual 2019'!$A$24:$N$53,14,FALSE)</f>
        <v>7424.04</v>
      </c>
      <c r="H56" s="98">
        <f>VLOOKUP(B56,'[2]Referencia Mensual 2019'!$A$55:$N$60,14,FALSE)*D56</f>
        <v>12858.000000000002</v>
      </c>
      <c r="I56" s="99">
        <f t="shared" si="0"/>
        <v>36591.96</v>
      </c>
      <c r="J56" s="98">
        <f>VLOOKUP(B56,'[2]Referencia Mensual 2019'!$A$69:$N$74,7,FALSE)</f>
        <v>726.35</v>
      </c>
      <c r="K56" s="98">
        <f>VLOOKUP(C56,'[2]Referencia Mensual 2019'!$A$24:$N$53,7,FALSE)*VLOOKUP(B56,'[2]Referencia Mensual 2019'!$A$83:$M$88,7,FALSE)+D56*VLOOKUP(B56,'[2]Referencia Mensual 2019'!$A$55:$N$60,7,FALSE)*VLOOKUP(B56,'[2]Referencia Mensual 2019'!$A$90:$M$95,7,FALSE)</f>
        <v>1690.17</v>
      </c>
      <c r="L56" s="100">
        <f t="shared" si="1"/>
        <v>2416.52</v>
      </c>
      <c r="M56" s="98">
        <f>VLOOKUP(B56,'[2]Referencia Mensual 2019'!$A$69:$N$74,13,FALSE)</f>
        <v>726.35</v>
      </c>
      <c r="N56" s="98">
        <f>VLOOKUP(C56,'[2]Referencia Mensual 2019'!$A$24:$N$53,13,FALSE)*VLOOKUP(B56,'[2]Referencia Mensual 2019'!$A$83:$M$88,13,FALSE)+D56*VLOOKUP(B56,'[2]Referencia Mensual 2019'!$A$55:$N$60,13,FALSE)*VLOOKUP(B56,'[2]Referencia Mensual 2019'!$A$90:$M$95,13,FALSE)</f>
        <v>1690.17</v>
      </c>
      <c r="O56" s="100">
        <f t="shared" si="2"/>
        <v>2416.52</v>
      </c>
      <c r="P56" s="101">
        <f t="shared" si="3"/>
        <v>4833.04</v>
      </c>
      <c r="Q56" s="103">
        <f t="shared" si="4"/>
        <v>41425</v>
      </c>
    </row>
    <row r="57" spans="1:17" ht="11.25">
      <c r="A57" s="17" t="s">
        <v>276</v>
      </c>
      <c r="B57" s="21" t="s">
        <v>21</v>
      </c>
      <c r="C57" s="20">
        <v>22</v>
      </c>
      <c r="D57" s="20">
        <v>43</v>
      </c>
      <c r="E57" s="98">
        <f>VLOOKUP(B57,'[2]Referencia Mensual 2019'!$A$3:$N$8,14,FALSE)</f>
        <v>14124.96</v>
      </c>
      <c r="F57" s="98">
        <f>VLOOKUP(B57,'[2]Referencia Mensual 2019'!$A$10:$N$15,14,FALSE)</f>
        <v>2184.9599999999996</v>
      </c>
      <c r="G57" s="98">
        <f>VLOOKUP(C57,'[2]Referencia Mensual 2019'!$A$24:$N$53,14,FALSE)</f>
        <v>6493.44</v>
      </c>
      <c r="H57" s="98">
        <f>VLOOKUP(B57,'[2]Referencia Mensual 2019'!$A$55:$N$60,14,FALSE)*D57</f>
        <v>11057.880000000001</v>
      </c>
      <c r="I57" s="99">
        <f t="shared" si="0"/>
        <v>33861.24</v>
      </c>
      <c r="J57" s="98">
        <f>VLOOKUP(B57,'[2]Referencia Mensual 2019'!$A$69:$N$74,7,FALSE)</f>
        <v>726.35</v>
      </c>
      <c r="K57" s="98">
        <f>VLOOKUP(C57,'[2]Referencia Mensual 2019'!$A$24:$N$53,7,FALSE)*VLOOKUP(B57,'[2]Referencia Mensual 2019'!$A$83:$M$88,7,FALSE)+D57*VLOOKUP(B57,'[2]Referencia Mensual 2019'!$A$55:$N$60,7,FALSE)*VLOOKUP(B57,'[2]Referencia Mensual 2019'!$A$90:$M$95,7,FALSE)</f>
        <v>1462.6100000000001</v>
      </c>
      <c r="L57" s="100">
        <f t="shared" si="1"/>
        <v>2188.96</v>
      </c>
      <c r="M57" s="98">
        <f>VLOOKUP(B57,'[2]Referencia Mensual 2019'!$A$69:$N$74,13,FALSE)</f>
        <v>726.35</v>
      </c>
      <c r="N57" s="98">
        <f>VLOOKUP(C57,'[2]Referencia Mensual 2019'!$A$24:$N$53,13,FALSE)*VLOOKUP(B57,'[2]Referencia Mensual 2019'!$A$83:$M$88,13,FALSE)+D57*VLOOKUP(B57,'[2]Referencia Mensual 2019'!$A$55:$N$60,13,FALSE)*VLOOKUP(B57,'[2]Referencia Mensual 2019'!$A$90:$M$95,13,FALSE)</f>
        <v>1462.6100000000001</v>
      </c>
      <c r="O57" s="100">
        <f t="shared" si="2"/>
        <v>2188.96</v>
      </c>
      <c r="P57" s="101">
        <f t="shared" si="3"/>
        <v>4377.92</v>
      </c>
      <c r="Q57" s="103">
        <f t="shared" si="4"/>
        <v>38239.159999999996</v>
      </c>
    </row>
    <row r="58" spans="1:17" ht="11.25">
      <c r="A58" s="17" t="s">
        <v>277</v>
      </c>
      <c r="B58" s="21" t="s">
        <v>21</v>
      </c>
      <c r="C58" s="20">
        <v>22</v>
      </c>
      <c r="D58" s="20">
        <v>43</v>
      </c>
      <c r="E58" s="98">
        <f>VLOOKUP(B58,'[2]Referencia Mensual 2019'!$A$3:$N$8,14,FALSE)</f>
        <v>14124.96</v>
      </c>
      <c r="F58" s="98">
        <f>VLOOKUP(B58,'[2]Referencia Mensual 2019'!$A$10:$N$15,14,FALSE)</f>
        <v>2184.9599999999996</v>
      </c>
      <c r="G58" s="98">
        <f>VLOOKUP(C58,'[2]Referencia Mensual 2019'!$A$24:$N$53,14,FALSE)</f>
        <v>6493.44</v>
      </c>
      <c r="H58" s="98">
        <f>VLOOKUP(B58,'[2]Referencia Mensual 2019'!$A$55:$N$60,14,FALSE)*D58</f>
        <v>11057.880000000001</v>
      </c>
      <c r="I58" s="99">
        <f t="shared" si="0"/>
        <v>33861.24</v>
      </c>
      <c r="J58" s="98">
        <f>VLOOKUP(B58,'[2]Referencia Mensual 2019'!$A$69:$N$74,7,FALSE)</f>
        <v>726.35</v>
      </c>
      <c r="K58" s="98">
        <f>VLOOKUP(C58,'[2]Referencia Mensual 2019'!$A$24:$N$53,7,FALSE)*VLOOKUP(B58,'[2]Referencia Mensual 2019'!$A$83:$M$88,7,FALSE)+D58*VLOOKUP(B58,'[2]Referencia Mensual 2019'!$A$55:$N$60,7,FALSE)*VLOOKUP(B58,'[2]Referencia Mensual 2019'!$A$90:$M$95,7,FALSE)</f>
        <v>1462.6100000000001</v>
      </c>
      <c r="L58" s="100">
        <f t="shared" si="1"/>
        <v>2188.96</v>
      </c>
      <c r="M58" s="98">
        <f>VLOOKUP(B58,'[2]Referencia Mensual 2019'!$A$69:$N$74,13,FALSE)</f>
        <v>726.35</v>
      </c>
      <c r="N58" s="98">
        <f>VLOOKUP(C58,'[2]Referencia Mensual 2019'!$A$24:$N$53,13,FALSE)*VLOOKUP(B58,'[2]Referencia Mensual 2019'!$A$83:$M$88,13,FALSE)+D58*VLOOKUP(B58,'[2]Referencia Mensual 2019'!$A$55:$N$60,13,FALSE)*VLOOKUP(B58,'[2]Referencia Mensual 2019'!$A$90:$M$95,13,FALSE)</f>
        <v>1462.6100000000001</v>
      </c>
      <c r="O58" s="100">
        <f t="shared" si="2"/>
        <v>2188.96</v>
      </c>
      <c r="P58" s="101">
        <f t="shared" si="3"/>
        <v>4377.92</v>
      </c>
      <c r="Q58" s="103">
        <f t="shared" si="4"/>
        <v>38239.159999999996</v>
      </c>
    </row>
    <row r="59" spans="1:17" ht="11.25">
      <c r="A59" s="22" t="s">
        <v>31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8"/>
      <c r="M59" s="23"/>
      <c r="N59" s="23"/>
      <c r="O59" s="28"/>
      <c r="P59" s="23"/>
      <c r="Q59" s="103"/>
    </row>
    <row r="60" spans="1:17" ht="11.25">
      <c r="A60" s="19" t="s">
        <v>4</v>
      </c>
      <c r="B60" s="21" t="s">
        <v>22</v>
      </c>
      <c r="C60" s="20">
        <v>26</v>
      </c>
      <c r="D60" s="20">
        <v>65</v>
      </c>
      <c r="E60" s="98">
        <f>VLOOKUP(B60,'[2]Referencia Mensual 2019'!$A$3:$N$8,14,FALSE)</f>
        <v>12213.480000000003</v>
      </c>
      <c r="F60" s="98">
        <f>VLOOKUP(B60,'[2]Referencia Mensual 2019'!$A$10:$N$15,14,FALSE)</f>
        <v>1785.8399999999995</v>
      </c>
      <c r="G60" s="98">
        <f>VLOOKUP(C60,'[2]Referencia Mensual 2019'!$A$24:$N$53,14,FALSE)</f>
        <v>8892.48</v>
      </c>
      <c r="H60" s="98">
        <f>VLOOKUP(B60,'[2]Referencia Mensual 2019'!$A$55:$N$60,14,FALSE)*D60</f>
        <v>16715.4</v>
      </c>
      <c r="I60" s="99">
        <f>SUM(E60:H60)</f>
        <v>39607.200000000004</v>
      </c>
      <c r="J60" s="98">
        <f>VLOOKUP(B60,'[2]Referencia Mensual 2019'!$A$69:$N$74,7,FALSE)</f>
        <v>742.29</v>
      </c>
      <c r="K60" s="98">
        <f>VLOOKUP(C60,'[2]Referencia Mensual 2019'!$A$24:$N$53,7,FALSE)*VLOOKUP(B60,'[2]Referencia Mensual 2019'!$A$83:$M$88,7,FALSE)+D60*VLOOKUP(B60,'[2]Referencia Mensual 2019'!$A$55:$N$60,7,FALSE)*VLOOKUP(B60,'[2]Referencia Mensual 2019'!$A$90:$M$95,7,FALSE)</f>
        <v>2133.9900000000002</v>
      </c>
      <c r="L60" s="100">
        <f aca="true" t="shared" si="5" ref="L60:L75">+J60+K60</f>
        <v>2876.28</v>
      </c>
      <c r="M60" s="98">
        <f>VLOOKUP(B60,'[2]Referencia Mensual 2019'!$A$69:$N$74,13,FALSE)</f>
        <v>742.29</v>
      </c>
      <c r="N60" s="98">
        <f>VLOOKUP(C60,'[2]Referencia Mensual 2019'!$A$24:$N$53,13,FALSE)*VLOOKUP(B60,'[2]Referencia Mensual 2019'!$A$83:$M$88,13,FALSE)+D60*VLOOKUP(B60,'[2]Referencia Mensual 2019'!$A$55:$N$60,13,FALSE)*VLOOKUP(B60,'[2]Referencia Mensual 2019'!$A$90:$M$95,13,FALSE)</f>
        <v>2133.9900000000002</v>
      </c>
      <c r="O60" s="100">
        <f t="shared" si="2"/>
        <v>2876.28</v>
      </c>
      <c r="P60" s="101">
        <f aca="true" t="shared" si="6" ref="P60:P75">+L60+O60</f>
        <v>5752.56</v>
      </c>
      <c r="Q60" s="103">
        <f t="shared" si="4"/>
        <v>45359.76</v>
      </c>
    </row>
    <row r="61" spans="1:17" ht="11.25">
      <c r="A61" s="19" t="s">
        <v>278</v>
      </c>
      <c r="B61" s="21" t="s">
        <v>22</v>
      </c>
      <c r="C61" s="20">
        <v>26</v>
      </c>
      <c r="D61" s="20">
        <v>65</v>
      </c>
      <c r="E61" s="98">
        <f>VLOOKUP(B61,'[2]Referencia Mensual 2019'!$A$3:$N$8,14,FALSE)</f>
        <v>12213.480000000003</v>
      </c>
      <c r="F61" s="98">
        <f>VLOOKUP(B61,'[2]Referencia Mensual 2019'!$A$10:$N$15,14,FALSE)</f>
        <v>1785.8399999999995</v>
      </c>
      <c r="G61" s="98">
        <f>VLOOKUP(C61,'[2]Referencia Mensual 2019'!$A$24:$N$53,14,FALSE)</f>
        <v>8892.48</v>
      </c>
      <c r="H61" s="98">
        <f>VLOOKUP(B61,'[2]Referencia Mensual 2019'!$A$55:$N$60,14,FALSE)*D61</f>
        <v>16715.4</v>
      </c>
      <c r="I61" s="99">
        <f aca="true" t="shared" si="7" ref="I61:I75">SUM(E61:H61)</f>
        <v>39607.200000000004</v>
      </c>
      <c r="J61" s="98">
        <f>VLOOKUP(B61,'[2]Referencia Mensual 2019'!$A$69:$N$74,7,FALSE)</f>
        <v>742.29</v>
      </c>
      <c r="K61" s="98">
        <f>VLOOKUP(C61,'[2]Referencia Mensual 2019'!$A$24:$N$53,7,FALSE)*VLOOKUP(B61,'[2]Referencia Mensual 2019'!$A$83:$M$88,7,FALSE)+D61*VLOOKUP(B61,'[2]Referencia Mensual 2019'!$A$55:$N$60,7,FALSE)*VLOOKUP(B61,'[2]Referencia Mensual 2019'!$A$90:$M$95,7,FALSE)</f>
        <v>2133.9900000000002</v>
      </c>
      <c r="L61" s="100">
        <f t="shared" si="5"/>
        <v>2876.28</v>
      </c>
      <c r="M61" s="98">
        <f>VLOOKUP(B61,'[2]Referencia Mensual 2019'!$A$69:$N$74,13,FALSE)</f>
        <v>742.29</v>
      </c>
      <c r="N61" s="98">
        <f>VLOOKUP(C61,'[2]Referencia Mensual 2019'!$A$24:$N$53,13,FALSE)*VLOOKUP(B61,'[2]Referencia Mensual 2019'!$A$83:$M$88,13,FALSE)+D61*VLOOKUP(B61,'[2]Referencia Mensual 2019'!$A$55:$N$60,13,FALSE)*VLOOKUP(B61,'[2]Referencia Mensual 2019'!$A$90:$M$95,13,FALSE)</f>
        <v>2133.9900000000002</v>
      </c>
      <c r="O61" s="100">
        <f t="shared" si="2"/>
        <v>2876.28</v>
      </c>
      <c r="P61" s="101">
        <f t="shared" si="6"/>
        <v>5752.56</v>
      </c>
      <c r="Q61" s="103">
        <f t="shared" si="4"/>
        <v>45359.76</v>
      </c>
    </row>
    <row r="62" spans="1:17" ht="11.25">
      <c r="A62" s="19" t="s">
        <v>279</v>
      </c>
      <c r="B62" s="21" t="s">
        <v>22</v>
      </c>
      <c r="C62" s="20">
        <v>24</v>
      </c>
      <c r="D62" s="20">
        <v>65</v>
      </c>
      <c r="E62" s="98">
        <f>VLOOKUP(B62,'[2]Referencia Mensual 2019'!$A$3:$N$8,14,FALSE)</f>
        <v>12213.480000000003</v>
      </c>
      <c r="F62" s="98">
        <f>VLOOKUP(B62,'[2]Referencia Mensual 2019'!$A$10:$N$15,14,FALSE)</f>
        <v>1785.8399999999995</v>
      </c>
      <c r="G62" s="98">
        <f>VLOOKUP(C62,'[2]Referencia Mensual 2019'!$A$24:$N$53,14,FALSE)</f>
        <v>7424.04</v>
      </c>
      <c r="H62" s="98">
        <f>VLOOKUP(B62,'[2]Referencia Mensual 2019'!$A$55:$N$60,14,FALSE)*D62</f>
        <v>16715.4</v>
      </c>
      <c r="I62" s="99">
        <f t="shared" si="7"/>
        <v>38138.76000000001</v>
      </c>
      <c r="J62" s="98">
        <f>VLOOKUP(B62,'[2]Referencia Mensual 2019'!$A$69:$N$74,7,FALSE)</f>
        <v>742.29</v>
      </c>
      <c r="K62" s="98">
        <f>VLOOKUP(C62,'[2]Referencia Mensual 2019'!$A$24:$N$53,7,FALSE)*VLOOKUP(B62,'[2]Referencia Mensual 2019'!$A$83:$M$88,7,FALSE)+D62*VLOOKUP(B62,'[2]Referencia Mensual 2019'!$A$55:$N$60,7,FALSE)*VLOOKUP(B62,'[2]Referencia Mensual 2019'!$A$90:$M$95,7,FALSE)</f>
        <v>2011.6200000000003</v>
      </c>
      <c r="L62" s="100">
        <f t="shared" si="5"/>
        <v>2753.9100000000003</v>
      </c>
      <c r="M62" s="98">
        <f>VLOOKUP(B62,'[2]Referencia Mensual 2019'!$A$69:$N$74,13,FALSE)</f>
        <v>742.29</v>
      </c>
      <c r="N62" s="98">
        <f>VLOOKUP(C62,'[2]Referencia Mensual 2019'!$A$24:$N$53,13,FALSE)*VLOOKUP(B62,'[2]Referencia Mensual 2019'!$A$83:$M$88,13,FALSE)+D62*VLOOKUP(B62,'[2]Referencia Mensual 2019'!$A$55:$N$60,13,FALSE)*VLOOKUP(B62,'[2]Referencia Mensual 2019'!$A$90:$M$95,13,FALSE)</f>
        <v>2011.6200000000003</v>
      </c>
      <c r="O62" s="100">
        <f t="shared" si="2"/>
        <v>2753.9100000000003</v>
      </c>
      <c r="P62" s="101">
        <f t="shared" si="6"/>
        <v>5507.820000000001</v>
      </c>
      <c r="Q62" s="103">
        <f t="shared" si="4"/>
        <v>43646.58000000001</v>
      </c>
    </row>
    <row r="63" spans="1:17" ht="11.25">
      <c r="A63" s="19" t="s">
        <v>6</v>
      </c>
      <c r="B63" s="21" t="s">
        <v>22</v>
      </c>
      <c r="C63" s="20">
        <v>24</v>
      </c>
      <c r="D63" s="20">
        <v>60</v>
      </c>
      <c r="E63" s="98">
        <f>VLOOKUP(B63,'[2]Referencia Mensual 2019'!$A$3:$N$8,14,FALSE)</f>
        <v>12213.480000000003</v>
      </c>
      <c r="F63" s="98">
        <f>VLOOKUP(B63,'[2]Referencia Mensual 2019'!$A$10:$N$15,14,FALSE)</f>
        <v>1785.8399999999995</v>
      </c>
      <c r="G63" s="98">
        <f>VLOOKUP(C63,'[2]Referencia Mensual 2019'!$A$24:$N$53,14,FALSE)</f>
        <v>7424.04</v>
      </c>
      <c r="H63" s="98">
        <f>VLOOKUP(B63,'[2]Referencia Mensual 2019'!$A$55:$N$60,14,FALSE)*D63</f>
        <v>15429.600000000002</v>
      </c>
      <c r="I63" s="99">
        <f t="shared" si="7"/>
        <v>36852.96000000001</v>
      </c>
      <c r="J63" s="98">
        <f>VLOOKUP(B63,'[2]Referencia Mensual 2019'!$A$69:$N$74,7,FALSE)</f>
        <v>742.29</v>
      </c>
      <c r="K63" s="98">
        <f>VLOOKUP(C63,'[2]Referencia Mensual 2019'!$A$24:$N$53,7,FALSE)*VLOOKUP(B63,'[2]Referencia Mensual 2019'!$A$83:$M$88,7,FALSE)+D63*VLOOKUP(B63,'[2]Referencia Mensual 2019'!$A$55:$N$60,7,FALSE)*VLOOKUP(B63,'[2]Referencia Mensual 2019'!$A$90:$M$95,7,FALSE)</f>
        <v>1904.4700000000003</v>
      </c>
      <c r="L63" s="100">
        <f t="shared" si="5"/>
        <v>2646.76</v>
      </c>
      <c r="M63" s="98">
        <f>VLOOKUP(B63,'[2]Referencia Mensual 2019'!$A$69:$N$74,13,FALSE)</f>
        <v>742.29</v>
      </c>
      <c r="N63" s="98">
        <f>VLOOKUP(C63,'[2]Referencia Mensual 2019'!$A$24:$N$53,13,FALSE)*VLOOKUP(B63,'[2]Referencia Mensual 2019'!$A$83:$M$88,13,FALSE)+D63*VLOOKUP(B63,'[2]Referencia Mensual 2019'!$A$55:$N$60,13,FALSE)*VLOOKUP(B63,'[2]Referencia Mensual 2019'!$A$90:$M$95,13,FALSE)</f>
        <v>1904.4700000000003</v>
      </c>
      <c r="O63" s="100">
        <f t="shared" si="2"/>
        <v>2646.76</v>
      </c>
      <c r="P63" s="101">
        <f t="shared" si="6"/>
        <v>5293.52</v>
      </c>
      <c r="Q63" s="103">
        <f t="shared" si="4"/>
        <v>42146.48000000001</v>
      </c>
    </row>
    <row r="64" spans="1:17" ht="11.25">
      <c r="A64" s="19" t="s">
        <v>280</v>
      </c>
      <c r="B64" s="21" t="s">
        <v>22</v>
      </c>
      <c r="C64" s="20">
        <v>24</v>
      </c>
      <c r="D64" s="20">
        <v>60</v>
      </c>
      <c r="E64" s="98">
        <f>VLOOKUP(B64,'[2]Referencia Mensual 2019'!$A$3:$N$8,14,FALSE)</f>
        <v>12213.480000000003</v>
      </c>
      <c r="F64" s="98">
        <f>VLOOKUP(B64,'[2]Referencia Mensual 2019'!$A$10:$N$15,14,FALSE)</f>
        <v>1785.8399999999995</v>
      </c>
      <c r="G64" s="98">
        <f>VLOOKUP(C64,'[2]Referencia Mensual 2019'!$A$24:$N$53,14,FALSE)</f>
        <v>7424.04</v>
      </c>
      <c r="H64" s="98">
        <f>VLOOKUP(B64,'[2]Referencia Mensual 2019'!$A$55:$N$60,14,FALSE)*D64</f>
        <v>15429.600000000002</v>
      </c>
      <c r="I64" s="99">
        <f t="shared" si="7"/>
        <v>36852.96000000001</v>
      </c>
      <c r="J64" s="98">
        <f>VLOOKUP(B64,'[2]Referencia Mensual 2019'!$A$69:$N$74,7,FALSE)</f>
        <v>742.29</v>
      </c>
      <c r="K64" s="98">
        <f>VLOOKUP(C64,'[2]Referencia Mensual 2019'!$A$24:$N$53,7,FALSE)*VLOOKUP(B64,'[2]Referencia Mensual 2019'!$A$83:$M$88,7,FALSE)+D64*VLOOKUP(B64,'[2]Referencia Mensual 2019'!$A$55:$N$60,7,FALSE)*VLOOKUP(B64,'[2]Referencia Mensual 2019'!$A$90:$M$95,7,FALSE)</f>
        <v>1904.4700000000003</v>
      </c>
      <c r="L64" s="100">
        <f t="shared" si="5"/>
        <v>2646.76</v>
      </c>
      <c r="M64" s="98">
        <f>VLOOKUP(B64,'[2]Referencia Mensual 2019'!$A$69:$N$74,13,FALSE)</f>
        <v>742.29</v>
      </c>
      <c r="N64" s="98">
        <f>VLOOKUP(C64,'[2]Referencia Mensual 2019'!$A$24:$N$53,13,FALSE)*VLOOKUP(B64,'[2]Referencia Mensual 2019'!$A$83:$M$88,13,FALSE)+D64*VLOOKUP(B64,'[2]Referencia Mensual 2019'!$A$55:$N$60,13,FALSE)*VLOOKUP(B64,'[2]Referencia Mensual 2019'!$A$90:$M$95,13,FALSE)</f>
        <v>1904.4700000000003</v>
      </c>
      <c r="O64" s="100">
        <f t="shared" si="2"/>
        <v>2646.76</v>
      </c>
      <c r="P64" s="101">
        <f t="shared" si="6"/>
        <v>5293.52</v>
      </c>
      <c r="Q64" s="103">
        <f t="shared" si="4"/>
        <v>42146.48000000001</v>
      </c>
    </row>
    <row r="65" spans="1:17" ht="11.25">
      <c r="A65" s="19" t="s">
        <v>281</v>
      </c>
      <c r="B65" s="21" t="s">
        <v>22</v>
      </c>
      <c r="C65" s="20">
        <v>24</v>
      </c>
      <c r="D65" s="20">
        <v>60</v>
      </c>
      <c r="E65" s="98">
        <f>VLOOKUP(B65,'[2]Referencia Mensual 2019'!$A$3:$N$8,14,FALSE)</f>
        <v>12213.480000000003</v>
      </c>
      <c r="F65" s="98">
        <f>VLOOKUP(B65,'[2]Referencia Mensual 2019'!$A$10:$N$15,14,FALSE)</f>
        <v>1785.8399999999995</v>
      </c>
      <c r="G65" s="98">
        <f>VLOOKUP(C65,'[2]Referencia Mensual 2019'!$A$24:$N$53,14,FALSE)</f>
        <v>7424.04</v>
      </c>
      <c r="H65" s="98">
        <f>VLOOKUP(B65,'[2]Referencia Mensual 2019'!$A$55:$N$60,14,FALSE)*D65</f>
        <v>15429.600000000002</v>
      </c>
      <c r="I65" s="99">
        <f t="shared" si="7"/>
        <v>36852.96000000001</v>
      </c>
      <c r="J65" s="98">
        <f>VLOOKUP(B65,'[2]Referencia Mensual 2019'!$A$69:$N$74,7,FALSE)</f>
        <v>742.29</v>
      </c>
      <c r="K65" s="98">
        <f>VLOOKUP(C65,'[2]Referencia Mensual 2019'!$A$24:$N$53,7,FALSE)*VLOOKUP(B65,'[2]Referencia Mensual 2019'!$A$83:$M$88,7,FALSE)+D65*VLOOKUP(B65,'[2]Referencia Mensual 2019'!$A$55:$N$60,7,FALSE)*VLOOKUP(B65,'[2]Referencia Mensual 2019'!$A$90:$M$95,7,FALSE)</f>
        <v>1904.4700000000003</v>
      </c>
      <c r="L65" s="100">
        <f t="shared" si="5"/>
        <v>2646.76</v>
      </c>
      <c r="M65" s="98">
        <f>VLOOKUP(B65,'[2]Referencia Mensual 2019'!$A$69:$N$74,13,FALSE)</f>
        <v>742.29</v>
      </c>
      <c r="N65" s="98">
        <f>VLOOKUP(C65,'[2]Referencia Mensual 2019'!$A$24:$N$53,13,FALSE)*VLOOKUP(B65,'[2]Referencia Mensual 2019'!$A$83:$M$88,13,FALSE)+D65*VLOOKUP(B65,'[2]Referencia Mensual 2019'!$A$55:$N$60,13,FALSE)*VLOOKUP(B65,'[2]Referencia Mensual 2019'!$A$90:$M$95,13,FALSE)</f>
        <v>1904.4700000000003</v>
      </c>
      <c r="O65" s="100">
        <f t="shared" si="2"/>
        <v>2646.76</v>
      </c>
      <c r="P65" s="101">
        <f t="shared" si="6"/>
        <v>5293.52</v>
      </c>
      <c r="Q65" s="103">
        <f t="shared" si="4"/>
        <v>42146.48000000001</v>
      </c>
    </row>
    <row r="66" spans="1:17" ht="11.25">
      <c r="A66" s="19" t="s">
        <v>260</v>
      </c>
      <c r="B66" s="21" t="s">
        <v>22</v>
      </c>
      <c r="C66" s="20">
        <v>24</v>
      </c>
      <c r="D66" s="20">
        <v>60</v>
      </c>
      <c r="E66" s="98">
        <f>VLOOKUP(B66,'[2]Referencia Mensual 2019'!$A$3:$N$8,14,FALSE)</f>
        <v>12213.480000000003</v>
      </c>
      <c r="F66" s="98">
        <f>VLOOKUP(B66,'[2]Referencia Mensual 2019'!$A$10:$N$15,14,FALSE)</f>
        <v>1785.8399999999995</v>
      </c>
      <c r="G66" s="98">
        <f>VLOOKUP(C66,'[2]Referencia Mensual 2019'!$A$24:$N$53,14,FALSE)</f>
        <v>7424.04</v>
      </c>
      <c r="H66" s="98">
        <f>VLOOKUP(B66,'[2]Referencia Mensual 2019'!$A$55:$N$60,14,FALSE)*D66</f>
        <v>15429.600000000002</v>
      </c>
      <c r="I66" s="99">
        <f t="shared" si="7"/>
        <v>36852.96000000001</v>
      </c>
      <c r="J66" s="98">
        <f>VLOOKUP(B66,'[2]Referencia Mensual 2019'!$A$69:$N$74,7,FALSE)</f>
        <v>742.29</v>
      </c>
      <c r="K66" s="98">
        <f>VLOOKUP(C66,'[2]Referencia Mensual 2019'!$A$24:$N$53,7,FALSE)*VLOOKUP(B66,'[2]Referencia Mensual 2019'!$A$83:$M$88,7,FALSE)+D66*VLOOKUP(B66,'[2]Referencia Mensual 2019'!$A$55:$N$60,7,FALSE)*VLOOKUP(B66,'[2]Referencia Mensual 2019'!$A$90:$M$95,7,FALSE)</f>
        <v>1904.4700000000003</v>
      </c>
      <c r="L66" s="100">
        <f t="shared" si="5"/>
        <v>2646.76</v>
      </c>
      <c r="M66" s="98">
        <f>VLOOKUP(B66,'[2]Referencia Mensual 2019'!$A$69:$N$74,13,FALSE)</f>
        <v>742.29</v>
      </c>
      <c r="N66" s="98">
        <f>VLOOKUP(C66,'[2]Referencia Mensual 2019'!$A$24:$N$53,13,FALSE)*VLOOKUP(B66,'[2]Referencia Mensual 2019'!$A$83:$M$88,13,FALSE)+D66*VLOOKUP(B66,'[2]Referencia Mensual 2019'!$A$55:$N$60,13,FALSE)*VLOOKUP(B66,'[2]Referencia Mensual 2019'!$A$90:$M$95,13,FALSE)</f>
        <v>1904.4700000000003</v>
      </c>
      <c r="O66" s="100">
        <f t="shared" si="2"/>
        <v>2646.76</v>
      </c>
      <c r="P66" s="101">
        <f t="shared" si="6"/>
        <v>5293.52</v>
      </c>
      <c r="Q66" s="103">
        <f t="shared" si="4"/>
        <v>42146.48000000001</v>
      </c>
    </row>
    <row r="67" spans="1:17" ht="11.25">
      <c r="A67" s="19" t="s">
        <v>282</v>
      </c>
      <c r="B67" s="21" t="s">
        <v>22</v>
      </c>
      <c r="C67" s="20">
        <v>24</v>
      </c>
      <c r="D67" s="20">
        <v>53</v>
      </c>
      <c r="E67" s="98">
        <f>VLOOKUP(B67,'[2]Referencia Mensual 2019'!$A$3:$N$8,14,FALSE)</f>
        <v>12213.480000000003</v>
      </c>
      <c r="F67" s="98">
        <f>VLOOKUP(B67,'[2]Referencia Mensual 2019'!$A$10:$N$15,14,FALSE)</f>
        <v>1785.8399999999995</v>
      </c>
      <c r="G67" s="98">
        <f>VLOOKUP(C67,'[2]Referencia Mensual 2019'!$A$24:$N$53,14,FALSE)</f>
        <v>7424.04</v>
      </c>
      <c r="H67" s="98">
        <f>VLOOKUP(B67,'[2]Referencia Mensual 2019'!$A$55:$N$60,14,FALSE)*D67</f>
        <v>13629.480000000001</v>
      </c>
      <c r="I67" s="99">
        <f t="shared" si="7"/>
        <v>35052.840000000004</v>
      </c>
      <c r="J67" s="98">
        <f>VLOOKUP(B67,'[2]Referencia Mensual 2019'!$A$69:$N$74,7,FALSE)</f>
        <v>742.29</v>
      </c>
      <c r="K67" s="98">
        <f>VLOOKUP(C67,'[2]Referencia Mensual 2019'!$A$24:$N$53,7,FALSE)*VLOOKUP(B67,'[2]Referencia Mensual 2019'!$A$83:$M$88,7,FALSE)+D67*VLOOKUP(B67,'[2]Referencia Mensual 2019'!$A$55:$N$60,7,FALSE)*VLOOKUP(B67,'[2]Referencia Mensual 2019'!$A$90:$M$95,7,FALSE)</f>
        <v>1754.46</v>
      </c>
      <c r="L67" s="100">
        <f t="shared" si="5"/>
        <v>2496.75</v>
      </c>
      <c r="M67" s="98">
        <f>VLOOKUP(B67,'[2]Referencia Mensual 2019'!$A$69:$N$74,13,FALSE)</f>
        <v>742.29</v>
      </c>
      <c r="N67" s="98">
        <f>VLOOKUP(C67,'[2]Referencia Mensual 2019'!$A$24:$N$53,13,FALSE)*VLOOKUP(B67,'[2]Referencia Mensual 2019'!$A$83:$M$88,13,FALSE)+D67*VLOOKUP(B67,'[2]Referencia Mensual 2019'!$A$55:$N$60,13,FALSE)*VLOOKUP(B67,'[2]Referencia Mensual 2019'!$A$90:$M$95,13,FALSE)</f>
        <v>1754.46</v>
      </c>
      <c r="O67" s="100">
        <f t="shared" si="2"/>
        <v>2496.75</v>
      </c>
      <c r="P67" s="101">
        <f t="shared" si="6"/>
        <v>4993.5</v>
      </c>
      <c r="Q67" s="103">
        <f t="shared" si="4"/>
        <v>40046.340000000004</v>
      </c>
    </row>
    <row r="68" spans="1:17" ht="11.25">
      <c r="A68" s="19" t="s">
        <v>268</v>
      </c>
      <c r="B68" s="21" t="s">
        <v>22</v>
      </c>
      <c r="C68" s="20">
        <v>24</v>
      </c>
      <c r="D68" s="20">
        <v>53</v>
      </c>
      <c r="E68" s="98">
        <f>VLOOKUP(B68,'[2]Referencia Mensual 2019'!$A$3:$N$8,14,FALSE)</f>
        <v>12213.480000000003</v>
      </c>
      <c r="F68" s="98">
        <f>VLOOKUP(B68,'[2]Referencia Mensual 2019'!$A$10:$N$15,14,FALSE)</f>
        <v>1785.8399999999995</v>
      </c>
      <c r="G68" s="98">
        <f>VLOOKUP(C68,'[2]Referencia Mensual 2019'!$A$24:$N$53,14,FALSE)</f>
        <v>7424.04</v>
      </c>
      <c r="H68" s="98">
        <f>VLOOKUP(B68,'[2]Referencia Mensual 2019'!$A$55:$N$60,14,FALSE)*D68</f>
        <v>13629.480000000001</v>
      </c>
      <c r="I68" s="99">
        <f t="shared" si="7"/>
        <v>35052.840000000004</v>
      </c>
      <c r="J68" s="98">
        <f>VLOOKUP(B68,'[2]Referencia Mensual 2019'!$A$69:$N$74,7,FALSE)</f>
        <v>742.29</v>
      </c>
      <c r="K68" s="98">
        <f>VLOOKUP(C68,'[2]Referencia Mensual 2019'!$A$24:$N$53,7,FALSE)*VLOOKUP(B68,'[2]Referencia Mensual 2019'!$A$83:$M$88,7,FALSE)+D68*VLOOKUP(B68,'[2]Referencia Mensual 2019'!$A$55:$N$60,7,FALSE)*VLOOKUP(B68,'[2]Referencia Mensual 2019'!$A$90:$M$95,7,FALSE)</f>
        <v>1754.46</v>
      </c>
      <c r="L68" s="100">
        <f t="shared" si="5"/>
        <v>2496.75</v>
      </c>
      <c r="M68" s="98">
        <f>VLOOKUP(B68,'[2]Referencia Mensual 2019'!$A$69:$N$74,13,FALSE)</f>
        <v>742.29</v>
      </c>
      <c r="N68" s="98">
        <f>VLOOKUP(C68,'[2]Referencia Mensual 2019'!$A$24:$N$53,13,FALSE)*VLOOKUP(B68,'[2]Referencia Mensual 2019'!$A$83:$M$88,13,FALSE)+D68*VLOOKUP(B68,'[2]Referencia Mensual 2019'!$A$55:$N$60,13,FALSE)*VLOOKUP(B68,'[2]Referencia Mensual 2019'!$A$90:$M$95,13,FALSE)</f>
        <v>1754.46</v>
      </c>
      <c r="O68" s="100">
        <f t="shared" si="2"/>
        <v>2496.75</v>
      </c>
      <c r="P68" s="101">
        <f t="shared" si="6"/>
        <v>4993.5</v>
      </c>
      <c r="Q68" s="103">
        <f t="shared" si="4"/>
        <v>40046.340000000004</v>
      </c>
    </row>
    <row r="69" spans="1:17" ht="11.25">
      <c r="A69" s="19" t="s">
        <v>283</v>
      </c>
      <c r="B69" s="21" t="s">
        <v>22</v>
      </c>
      <c r="C69" s="20">
        <v>24</v>
      </c>
      <c r="D69" s="20">
        <v>53</v>
      </c>
      <c r="E69" s="98">
        <f>VLOOKUP(B69,'[2]Referencia Mensual 2019'!$A$3:$N$8,14,FALSE)</f>
        <v>12213.480000000003</v>
      </c>
      <c r="F69" s="98">
        <f>VLOOKUP(B69,'[2]Referencia Mensual 2019'!$A$10:$N$15,14,FALSE)</f>
        <v>1785.8399999999995</v>
      </c>
      <c r="G69" s="98">
        <f>VLOOKUP(C69,'[2]Referencia Mensual 2019'!$A$24:$N$53,14,FALSE)</f>
        <v>7424.04</v>
      </c>
      <c r="H69" s="98">
        <f>VLOOKUP(B69,'[2]Referencia Mensual 2019'!$A$55:$N$60,14,FALSE)*D69</f>
        <v>13629.480000000001</v>
      </c>
      <c r="I69" s="99">
        <f t="shared" si="7"/>
        <v>35052.840000000004</v>
      </c>
      <c r="J69" s="98">
        <f>VLOOKUP(B69,'[2]Referencia Mensual 2019'!$A$69:$N$74,7,FALSE)</f>
        <v>742.29</v>
      </c>
      <c r="K69" s="98">
        <f>VLOOKUP(C69,'[2]Referencia Mensual 2019'!$A$24:$N$53,7,FALSE)*VLOOKUP(B69,'[2]Referencia Mensual 2019'!$A$83:$M$88,7,FALSE)+D69*VLOOKUP(B69,'[2]Referencia Mensual 2019'!$A$55:$N$60,7,FALSE)*VLOOKUP(B69,'[2]Referencia Mensual 2019'!$A$90:$M$95,7,FALSE)</f>
        <v>1754.46</v>
      </c>
      <c r="L69" s="100">
        <f t="shared" si="5"/>
        <v>2496.75</v>
      </c>
      <c r="M69" s="98">
        <f>VLOOKUP(B69,'[2]Referencia Mensual 2019'!$A$69:$N$74,13,FALSE)</f>
        <v>742.29</v>
      </c>
      <c r="N69" s="98">
        <f>VLOOKUP(C69,'[2]Referencia Mensual 2019'!$A$24:$N$53,13,FALSE)*VLOOKUP(B69,'[2]Referencia Mensual 2019'!$A$83:$M$88,13,FALSE)+D69*VLOOKUP(B69,'[2]Referencia Mensual 2019'!$A$55:$N$60,13,FALSE)*VLOOKUP(B69,'[2]Referencia Mensual 2019'!$A$90:$M$95,13,FALSE)</f>
        <v>1754.46</v>
      </c>
      <c r="O69" s="100">
        <f t="shared" si="2"/>
        <v>2496.75</v>
      </c>
      <c r="P69" s="101">
        <f t="shared" si="6"/>
        <v>4993.5</v>
      </c>
      <c r="Q69" s="103">
        <f t="shared" si="4"/>
        <v>40046.340000000004</v>
      </c>
    </row>
    <row r="70" spans="1:17" ht="11.25">
      <c r="A70" s="19" t="s">
        <v>284</v>
      </c>
      <c r="B70" s="21" t="s">
        <v>22</v>
      </c>
      <c r="C70" s="20">
        <v>24</v>
      </c>
      <c r="D70" s="20">
        <v>53</v>
      </c>
      <c r="E70" s="98">
        <f>VLOOKUP(B70,'[2]Referencia Mensual 2019'!$A$3:$N$8,14,FALSE)</f>
        <v>12213.480000000003</v>
      </c>
      <c r="F70" s="98">
        <f>VLOOKUP(B70,'[2]Referencia Mensual 2019'!$A$10:$N$15,14,FALSE)</f>
        <v>1785.8399999999995</v>
      </c>
      <c r="G70" s="98">
        <f>VLOOKUP(C70,'[2]Referencia Mensual 2019'!$A$24:$N$53,14,FALSE)</f>
        <v>7424.04</v>
      </c>
      <c r="H70" s="98">
        <f>VLOOKUP(B70,'[2]Referencia Mensual 2019'!$A$55:$N$60,14,FALSE)*D70</f>
        <v>13629.480000000001</v>
      </c>
      <c r="I70" s="99">
        <f t="shared" si="7"/>
        <v>35052.840000000004</v>
      </c>
      <c r="J70" s="98">
        <f>VLOOKUP(B70,'[2]Referencia Mensual 2019'!$A$69:$N$74,7,FALSE)</f>
        <v>742.29</v>
      </c>
      <c r="K70" s="98">
        <f>VLOOKUP(C70,'[2]Referencia Mensual 2019'!$A$24:$N$53,7,FALSE)*VLOOKUP(B70,'[2]Referencia Mensual 2019'!$A$83:$M$88,7,FALSE)+D70*VLOOKUP(B70,'[2]Referencia Mensual 2019'!$A$55:$N$60,7,FALSE)*VLOOKUP(B70,'[2]Referencia Mensual 2019'!$A$90:$M$95,7,FALSE)</f>
        <v>1754.46</v>
      </c>
      <c r="L70" s="100">
        <f t="shared" si="5"/>
        <v>2496.75</v>
      </c>
      <c r="M70" s="98">
        <f>VLOOKUP(B70,'[2]Referencia Mensual 2019'!$A$69:$N$74,13,FALSE)</f>
        <v>742.29</v>
      </c>
      <c r="N70" s="98">
        <f>VLOOKUP(C70,'[2]Referencia Mensual 2019'!$A$24:$N$53,13,FALSE)*VLOOKUP(B70,'[2]Referencia Mensual 2019'!$A$83:$M$88,13,FALSE)+D70*VLOOKUP(B70,'[2]Referencia Mensual 2019'!$A$55:$N$60,13,FALSE)*VLOOKUP(B70,'[2]Referencia Mensual 2019'!$A$90:$M$95,13,FALSE)</f>
        <v>1754.46</v>
      </c>
      <c r="O70" s="100">
        <f t="shared" si="2"/>
        <v>2496.75</v>
      </c>
      <c r="P70" s="101">
        <f t="shared" si="6"/>
        <v>4993.5</v>
      </c>
      <c r="Q70" s="103">
        <f t="shared" si="4"/>
        <v>40046.340000000004</v>
      </c>
    </row>
    <row r="71" spans="1:17" ht="11.25">
      <c r="A71" s="19" t="s">
        <v>7</v>
      </c>
      <c r="B71" s="21" t="s">
        <v>22</v>
      </c>
      <c r="C71" s="20">
        <v>24</v>
      </c>
      <c r="D71" s="20">
        <v>49</v>
      </c>
      <c r="E71" s="98">
        <f>VLOOKUP(B71,'[2]Referencia Mensual 2019'!$A$3:$N$8,14,FALSE)</f>
        <v>12213.480000000003</v>
      </c>
      <c r="F71" s="98">
        <f>VLOOKUP(B71,'[2]Referencia Mensual 2019'!$A$10:$N$15,14,FALSE)</f>
        <v>1785.8399999999995</v>
      </c>
      <c r="G71" s="98">
        <f>VLOOKUP(C71,'[2]Referencia Mensual 2019'!$A$24:$N$53,14,FALSE)</f>
        <v>7424.04</v>
      </c>
      <c r="H71" s="98">
        <f>VLOOKUP(B71,'[2]Referencia Mensual 2019'!$A$55:$N$60,14,FALSE)*D71</f>
        <v>12600.840000000002</v>
      </c>
      <c r="I71" s="99">
        <f t="shared" si="7"/>
        <v>34024.200000000004</v>
      </c>
      <c r="J71" s="98">
        <f>VLOOKUP(B71,'[2]Referencia Mensual 2019'!$A$69:$N$74,7,FALSE)</f>
        <v>742.29</v>
      </c>
      <c r="K71" s="98">
        <f>VLOOKUP(C71,'[2]Referencia Mensual 2019'!$A$24:$N$53,7,FALSE)*VLOOKUP(B71,'[2]Referencia Mensual 2019'!$A$83:$M$88,7,FALSE)+D71*VLOOKUP(B71,'[2]Referencia Mensual 2019'!$A$55:$N$60,7,FALSE)*VLOOKUP(B71,'[2]Referencia Mensual 2019'!$A$90:$M$95,7,FALSE)</f>
        <v>1668.7400000000002</v>
      </c>
      <c r="L71" s="100">
        <f t="shared" si="5"/>
        <v>2411.03</v>
      </c>
      <c r="M71" s="98">
        <f>VLOOKUP(B71,'[2]Referencia Mensual 2019'!$A$69:$N$74,13,FALSE)</f>
        <v>742.29</v>
      </c>
      <c r="N71" s="98">
        <f>VLOOKUP(C71,'[2]Referencia Mensual 2019'!$A$24:$N$53,13,FALSE)*VLOOKUP(B71,'[2]Referencia Mensual 2019'!$A$83:$M$88,13,FALSE)+D71*VLOOKUP(B71,'[2]Referencia Mensual 2019'!$A$55:$N$60,13,FALSE)*VLOOKUP(B71,'[2]Referencia Mensual 2019'!$A$90:$M$95,13,FALSE)</f>
        <v>1668.7400000000002</v>
      </c>
      <c r="O71" s="100">
        <f t="shared" si="2"/>
        <v>2411.03</v>
      </c>
      <c r="P71" s="101">
        <f t="shared" si="6"/>
        <v>4822.06</v>
      </c>
      <c r="Q71" s="103">
        <f t="shared" si="4"/>
        <v>38846.26</v>
      </c>
    </row>
    <row r="72" spans="1:17" ht="11.25">
      <c r="A72" s="19" t="s">
        <v>285</v>
      </c>
      <c r="B72" s="21" t="s">
        <v>22</v>
      </c>
      <c r="C72" s="20">
        <v>24</v>
      </c>
      <c r="D72" s="20">
        <v>46</v>
      </c>
      <c r="E72" s="98">
        <f>VLOOKUP(B72,'[2]Referencia Mensual 2019'!$A$3:$N$8,14,FALSE)</f>
        <v>12213.480000000003</v>
      </c>
      <c r="F72" s="98">
        <f>VLOOKUP(B72,'[2]Referencia Mensual 2019'!$A$10:$N$15,14,FALSE)</f>
        <v>1785.8399999999995</v>
      </c>
      <c r="G72" s="98">
        <f>VLOOKUP(C72,'[2]Referencia Mensual 2019'!$A$24:$N$53,14,FALSE)</f>
        <v>7424.04</v>
      </c>
      <c r="H72" s="98">
        <f>VLOOKUP(B72,'[2]Referencia Mensual 2019'!$A$55:$N$60,14,FALSE)*D72</f>
        <v>11829.36</v>
      </c>
      <c r="I72" s="99">
        <f t="shared" si="7"/>
        <v>33252.72</v>
      </c>
      <c r="J72" s="98">
        <f>VLOOKUP(B72,'[2]Referencia Mensual 2019'!$A$69:$N$74,7,FALSE)</f>
        <v>742.29</v>
      </c>
      <c r="K72" s="98">
        <f>VLOOKUP(C72,'[2]Referencia Mensual 2019'!$A$24:$N$53,7,FALSE)*VLOOKUP(B72,'[2]Referencia Mensual 2019'!$A$83:$M$88,7,FALSE)+D72*VLOOKUP(B72,'[2]Referencia Mensual 2019'!$A$55:$N$60,7,FALSE)*VLOOKUP(B72,'[2]Referencia Mensual 2019'!$A$90:$M$95,7,FALSE)</f>
        <v>1604.4500000000003</v>
      </c>
      <c r="L72" s="100">
        <f t="shared" si="5"/>
        <v>2346.7400000000002</v>
      </c>
      <c r="M72" s="98">
        <f>VLOOKUP(B72,'[2]Referencia Mensual 2019'!$A$69:$N$74,13,FALSE)</f>
        <v>742.29</v>
      </c>
      <c r="N72" s="98">
        <f>VLOOKUP(C72,'[2]Referencia Mensual 2019'!$A$24:$N$53,13,FALSE)*VLOOKUP(B72,'[2]Referencia Mensual 2019'!$A$83:$M$88,13,FALSE)+D72*VLOOKUP(B72,'[2]Referencia Mensual 2019'!$A$55:$N$60,13,FALSE)*VLOOKUP(B72,'[2]Referencia Mensual 2019'!$A$90:$M$95,13,FALSE)</f>
        <v>1604.4500000000003</v>
      </c>
      <c r="O72" s="100">
        <f t="shared" si="2"/>
        <v>2346.7400000000002</v>
      </c>
      <c r="P72" s="101">
        <f t="shared" si="6"/>
        <v>4693.4800000000005</v>
      </c>
      <c r="Q72" s="103">
        <f t="shared" si="4"/>
        <v>37946.200000000004</v>
      </c>
    </row>
    <row r="73" spans="1:17" ht="11.25">
      <c r="A73" s="17" t="s">
        <v>286</v>
      </c>
      <c r="B73" s="21" t="s">
        <v>22</v>
      </c>
      <c r="C73" s="20">
        <v>24</v>
      </c>
      <c r="D73" s="20">
        <v>46</v>
      </c>
      <c r="E73" s="98">
        <f>VLOOKUP(B73,'[2]Referencia Mensual 2019'!$A$3:$N$8,14,FALSE)</f>
        <v>12213.480000000003</v>
      </c>
      <c r="F73" s="98">
        <f>VLOOKUP(B73,'[2]Referencia Mensual 2019'!$A$10:$N$15,14,FALSE)</f>
        <v>1785.8399999999995</v>
      </c>
      <c r="G73" s="98">
        <f>VLOOKUP(C73,'[2]Referencia Mensual 2019'!$A$24:$N$53,14,FALSE)</f>
        <v>7424.04</v>
      </c>
      <c r="H73" s="98">
        <f>VLOOKUP(B73,'[2]Referencia Mensual 2019'!$A$55:$N$60,14,FALSE)*D73</f>
        <v>11829.36</v>
      </c>
      <c r="I73" s="99">
        <f t="shared" si="7"/>
        <v>33252.72</v>
      </c>
      <c r="J73" s="98">
        <f>VLOOKUP(B73,'[2]Referencia Mensual 2019'!$A$69:$N$74,7,FALSE)</f>
        <v>742.29</v>
      </c>
      <c r="K73" s="98">
        <f>VLOOKUP(C73,'[2]Referencia Mensual 2019'!$A$24:$N$53,7,FALSE)*VLOOKUP(B73,'[2]Referencia Mensual 2019'!$A$83:$M$88,7,FALSE)+D73*VLOOKUP(B73,'[2]Referencia Mensual 2019'!$A$55:$N$60,7,FALSE)*VLOOKUP(B73,'[2]Referencia Mensual 2019'!$A$90:$M$95,7,FALSE)</f>
        <v>1604.4500000000003</v>
      </c>
      <c r="L73" s="100">
        <f t="shared" si="5"/>
        <v>2346.7400000000002</v>
      </c>
      <c r="M73" s="98">
        <f>VLOOKUP(B73,'[2]Referencia Mensual 2019'!$A$69:$N$74,13,FALSE)</f>
        <v>742.29</v>
      </c>
      <c r="N73" s="98">
        <f>VLOOKUP(C73,'[2]Referencia Mensual 2019'!$A$24:$N$53,13,FALSE)*VLOOKUP(B73,'[2]Referencia Mensual 2019'!$A$83:$M$88,13,FALSE)+D73*VLOOKUP(B73,'[2]Referencia Mensual 2019'!$A$55:$N$60,13,FALSE)*VLOOKUP(B73,'[2]Referencia Mensual 2019'!$A$90:$M$95,13,FALSE)</f>
        <v>1604.4500000000003</v>
      </c>
      <c r="O73" s="100">
        <f t="shared" si="2"/>
        <v>2346.7400000000002</v>
      </c>
      <c r="P73" s="101">
        <f t="shared" si="6"/>
        <v>4693.4800000000005</v>
      </c>
      <c r="Q73" s="103">
        <f t="shared" si="4"/>
        <v>37946.200000000004</v>
      </c>
    </row>
    <row r="74" spans="1:17" ht="11.25">
      <c r="A74" s="17" t="s">
        <v>287</v>
      </c>
      <c r="B74" s="21" t="s">
        <v>22</v>
      </c>
      <c r="C74" s="20">
        <v>22</v>
      </c>
      <c r="D74" s="20">
        <v>35</v>
      </c>
      <c r="E74" s="98">
        <f>VLOOKUP(B74,'[2]Referencia Mensual 2019'!$A$3:$N$8,14,FALSE)</f>
        <v>12213.480000000003</v>
      </c>
      <c r="F74" s="98">
        <f>VLOOKUP(B74,'[2]Referencia Mensual 2019'!$A$10:$N$15,14,FALSE)</f>
        <v>1785.8399999999995</v>
      </c>
      <c r="G74" s="98">
        <f>VLOOKUP(C74,'[2]Referencia Mensual 2019'!$A$24:$N$53,14,FALSE)</f>
        <v>6493.44</v>
      </c>
      <c r="H74" s="98">
        <f>VLOOKUP(B74,'[2]Referencia Mensual 2019'!$A$55:$N$60,14,FALSE)*D74</f>
        <v>9000.6</v>
      </c>
      <c r="I74" s="99">
        <f t="shared" si="7"/>
        <v>29493.36</v>
      </c>
      <c r="J74" s="98">
        <f>VLOOKUP(B74,'[2]Referencia Mensual 2019'!$A$69:$N$74,7,FALSE)</f>
        <v>742.29</v>
      </c>
      <c r="K74" s="98">
        <f>VLOOKUP(C74,'[2]Referencia Mensual 2019'!$A$24:$N$53,7,FALSE)*VLOOKUP(B74,'[2]Referencia Mensual 2019'!$A$83:$M$88,7,FALSE)+D74*VLOOKUP(B74,'[2]Referencia Mensual 2019'!$A$55:$N$60,7,FALSE)*VLOOKUP(B74,'[2]Referencia Mensual 2019'!$A$90:$M$95,7,FALSE)</f>
        <v>1291.17</v>
      </c>
      <c r="L74" s="100">
        <f t="shared" si="5"/>
        <v>2033.46</v>
      </c>
      <c r="M74" s="98">
        <f>VLOOKUP(B74,'[2]Referencia Mensual 2019'!$A$69:$N$74,13,FALSE)</f>
        <v>742.29</v>
      </c>
      <c r="N74" s="98">
        <f>VLOOKUP(C74,'[2]Referencia Mensual 2019'!$A$24:$N$53,13,FALSE)*VLOOKUP(B74,'[2]Referencia Mensual 2019'!$A$83:$M$88,13,FALSE)+D74*VLOOKUP(B74,'[2]Referencia Mensual 2019'!$A$55:$N$60,13,FALSE)*VLOOKUP(B74,'[2]Referencia Mensual 2019'!$A$90:$M$95,13,FALSE)</f>
        <v>1291.17</v>
      </c>
      <c r="O74" s="100">
        <f t="shared" si="2"/>
        <v>2033.46</v>
      </c>
      <c r="P74" s="101">
        <f t="shared" si="6"/>
        <v>4066.92</v>
      </c>
      <c r="Q74" s="103">
        <f t="shared" si="4"/>
        <v>33560.28</v>
      </c>
    </row>
    <row r="75" spans="1:17" ht="11.25">
      <c r="A75" s="19" t="s">
        <v>288</v>
      </c>
      <c r="B75" s="21" t="s">
        <v>22</v>
      </c>
      <c r="C75" s="20">
        <v>22</v>
      </c>
      <c r="D75" s="20">
        <v>35</v>
      </c>
      <c r="E75" s="98">
        <f>VLOOKUP(B75,'[2]Referencia Mensual 2019'!$A$3:$N$8,14,FALSE)</f>
        <v>12213.480000000003</v>
      </c>
      <c r="F75" s="98">
        <f>VLOOKUP(B75,'[2]Referencia Mensual 2019'!$A$10:$N$15,14,FALSE)</f>
        <v>1785.8399999999995</v>
      </c>
      <c r="G75" s="98">
        <f>VLOOKUP(C75,'[2]Referencia Mensual 2019'!$A$24:$N$53,14,FALSE)</f>
        <v>6493.44</v>
      </c>
      <c r="H75" s="98">
        <f>VLOOKUP(B75,'[2]Referencia Mensual 2019'!$A$55:$N$60,14,FALSE)*D75</f>
        <v>9000.6</v>
      </c>
      <c r="I75" s="99">
        <f t="shared" si="7"/>
        <v>29493.36</v>
      </c>
      <c r="J75" s="98">
        <f>VLOOKUP(B75,'[2]Referencia Mensual 2019'!$A$69:$N$74,7,FALSE)</f>
        <v>742.29</v>
      </c>
      <c r="K75" s="98">
        <f>VLOOKUP(C75,'[2]Referencia Mensual 2019'!$A$24:$N$53,7,FALSE)*VLOOKUP(B75,'[2]Referencia Mensual 2019'!$A$83:$M$88,7,FALSE)+D75*VLOOKUP(B75,'[2]Referencia Mensual 2019'!$A$55:$N$60,7,FALSE)*VLOOKUP(B75,'[2]Referencia Mensual 2019'!$A$90:$M$95,7,FALSE)</f>
        <v>1291.17</v>
      </c>
      <c r="L75" s="100">
        <f t="shared" si="5"/>
        <v>2033.46</v>
      </c>
      <c r="M75" s="98">
        <f>VLOOKUP(B75,'[2]Referencia Mensual 2019'!$A$69:$N$74,13,FALSE)</f>
        <v>742.29</v>
      </c>
      <c r="N75" s="98">
        <f>VLOOKUP(C75,'[2]Referencia Mensual 2019'!$A$24:$N$53,13,FALSE)*VLOOKUP(B75,'[2]Referencia Mensual 2019'!$A$83:$M$88,13,FALSE)+D75*VLOOKUP(B75,'[2]Referencia Mensual 2019'!$A$55:$N$60,13,FALSE)*VLOOKUP(B75,'[2]Referencia Mensual 2019'!$A$90:$M$95,13,FALSE)</f>
        <v>1291.17</v>
      </c>
      <c r="O75" s="100">
        <f t="shared" si="2"/>
        <v>2033.46</v>
      </c>
      <c r="P75" s="101">
        <f t="shared" si="6"/>
        <v>4066.92</v>
      </c>
      <c r="Q75" s="103">
        <f t="shared" si="4"/>
        <v>33560.28</v>
      </c>
    </row>
    <row r="76" spans="1:17" ht="11.25">
      <c r="A76" s="22" t="s">
        <v>289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8"/>
      <c r="M76" s="23"/>
      <c r="N76" s="23"/>
      <c r="O76" s="28"/>
      <c r="P76" s="23"/>
      <c r="Q76" s="35"/>
    </row>
    <row r="77" spans="1:17" ht="11.25">
      <c r="A77" s="19" t="s">
        <v>290</v>
      </c>
      <c r="B77" s="21" t="s">
        <v>232</v>
      </c>
      <c r="C77" s="20">
        <v>20</v>
      </c>
      <c r="D77" s="20">
        <v>28</v>
      </c>
      <c r="E77" s="98">
        <f>VLOOKUP(B77,'[2]Referencia Mensual 2019'!$A$3:$N$8,14,FALSE)</f>
        <v>10676.160000000002</v>
      </c>
      <c r="F77" s="104">
        <f>VLOOKUP(B77,'[2]Referencia Mensual 2019'!$A$10:$N$15,14,FALSE)</f>
        <v>1654.8000000000002</v>
      </c>
      <c r="G77" s="98">
        <f>VLOOKUP(C77,'[2]Referencia Mensual 2019'!$A$24:$N$53,14,FALSE)</f>
        <v>5600.160000000001</v>
      </c>
      <c r="H77" s="98">
        <f>VLOOKUP(B77,'[2]Referencia Mensual 2019'!$A$55:$N$60,14,FALSE)*D77</f>
        <v>7200.4800000000005</v>
      </c>
      <c r="I77" s="99">
        <f>SUM(E77:H77)</f>
        <v>25131.600000000002</v>
      </c>
      <c r="J77" s="98">
        <f>VLOOKUP(B77,'[2]Referencia Mensual 2019'!$A$69:$N$74,7,FALSE)</f>
        <v>768.94</v>
      </c>
      <c r="K77" s="98">
        <f>VLOOKUP(C77,'[2]Referencia Mensual 2019'!$A$24:$N$53,7,FALSE)*VLOOKUP(B77,'[2]Referencia Mensual 2019'!$A$83:$M$88,7,FALSE)+D77*VLOOKUP(B77,'[2]Referencia Mensual 2019'!$A$55:$N$60,7,FALSE)*VLOOKUP(B77,'[2]Referencia Mensual 2019'!$A$90:$M$95,7,FALSE)</f>
        <v>1066.72</v>
      </c>
      <c r="L77" s="100">
        <f>+J77+K77</f>
        <v>1835.66</v>
      </c>
      <c r="M77" s="98">
        <f>VLOOKUP(B77,'[2]Referencia Mensual 2019'!$A$69:$N$74,13,FALSE)</f>
        <v>768.94</v>
      </c>
      <c r="N77" s="98">
        <f>VLOOKUP(C77,'[2]Referencia Mensual 2019'!$A$24:$N$53,13,FALSE)*VLOOKUP(B77,'[2]Referencia Mensual 2019'!$A$83:$M$88,13,FALSE)+D77*VLOOKUP(B77,'[2]Referencia Mensual 2019'!$A$55:$N$60,13,FALSE)*VLOOKUP(B77,'[2]Referencia Mensual 2019'!$A$90:$M$95,13,FALSE)</f>
        <v>1066.72</v>
      </c>
      <c r="O77" s="100">
        <f t="shared" si="2"/>
        <v>1835.66</v>
      </c>
      <c r="P77" s="101">
        <f>+L77+O77</f>
        <v>3671.32</v>
      </c>
      <c r="Q77" s="103">
        <f>+I77+P77</f>
        <v>28802.920000000002</v>
      </c>
    </row>
    <row r="78" spans="1:17" ht="11.25">
      <c r="A78" s="19" t="s">
        <v>291</v>
      </c>
      <c r="B78" s="21" t="s">
        <v>232</v>
      </c>
      <c r="C78" s="18">
        <v>19</v>
      </c>
      <c r="D78" s="18">
        <v>22</v>
      </c>
      <c r="E78" s="98">
        <f>VLOOKUP(B78,'[2]Referencia Mensual 2019'!$A$3:$N$8,14,FALSE)</f>
        <v>10676.160000000002</v>
      </c>
      <c r="F78" s="104">
        <f>VLOOKUP(B78,'[2]Referencia Mensual 2019'!$A$10:$N$15,14,FALSE)</f>
        <v>1654.8000000000002</v>
      </c>
      <c r="G78" s="98">
        <f>VLOOKUP(C78,'[2]Referencia Mensual 2019'!$A$24:$N$53,14,FALSE)</f>
        <v>5314.32</v>
      </c>
      <c r="H78" s="98">
        <f>VLOOKUP(B78,'[2]Referencia Mensual 2019'!$A$55:$N$60,14,FALSE)*D78</f>
        <v>5657.52</v>
      </c>
      <c r="I78" s="99">
        <f>SUM(E78:H78)</f>
        <v>23302.800000000003</v>
      </c>
      <c r="J78" s="98">
        <f>VLOOKUP(B78,'[2]Referencia Mensual 2019'!$A$69:$N$74,7,FALSE)</f>
        <v>768.94</v>
      </c>
      <c r="K78" s="98">
        <f>VLOOKUP(C78,'[2]Referencia Mensual 2019'!$A$24:$N$53,7,FALSE)*VLOOKUP(B78,'[2]Referencia Mensual 2019'!$A$83:$M$88,7,FALSE)+D78*VLOOKUP(B78,'[2]Referencia Mensual 2019'!$A$55:$N$60,7,FALSE)*VLOOKUP(B78,'[2]Referencia Mensual 2019'!$A$90:$M$95,7,FALSE)</f>
        <v>914.32</v>
      </c>
      <c r="L78" s="100">
        <f>+J78+K78</f>
        <v>1683.2600000000002</v>
      </c>
      <c r="M78" s="98">
        <f>VLOOKUP(B78,'[2]Referencia Mensual 2019'!$A$69:$N$74,13,FALSE)</f>
        <v>768.94</v>
      </c>
      <c r="N78" s="98">
        <f>VLOOKUP(C78,'[2]Referencia Mensual 2019'!$A$24:$N$53,13,FALSE)*VLOOKUP(B78,'[2]Referencia Mensual 2019'!$A$83:$M$88,13,FALSE)+D78*VLOOKUP(B78,'[2]Referencia Mensual 2019'!$A$55:$N$60,13,FALSE)*VLOOKUP(B78,'[2]Referencia Mensual 2019'!$A$90:$M$95,13,FALSE)</f>
        <v>914.32</v>
      </c>
      <c r="O78" s="100">
        <f t="shared" si="2"/>
        <v>1683.2600000000002</v>
      </c>
      <c r="P78" s="101">
        <f>+L78+O78</f>
        <v>3366.5200000000004</v>
      </c>
      <c r="Q78" s="103">
        <f>+I78+P78</f>
        <v>26669.320000000003</v>
      </c>
    </row>
    <row r="79" spans="1:17" ht="11.25">
      <c r="A79" s="22" t="s">
        <v>29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8"/>
      <c r="M79" s="23"/>
      <c r="N79" s="23"/>
      <c r="O79" s="28"/>
      <c r="P79" s="23"/>
      <c r="Q79" s="35"/>
    </row>
    <row r="80" spans="1:17" ht="11.25">
      <c r="A80" s="19" t="s">
        <v>292</v>
      </c>
      <c r="B80" s="21" t="s">
        <v>23</v>
      </c>
      <c r="C80" s="20">
        <v>22</v>
      </c>
      <c r="D80" s="20">
        <v>33</v>
      </c>
      <c r="E80" s="98">
        <f>VLOOKUP(B80,'[2]Referencia Mensual 2019'!$A$3:$N$8,14,FALSE)</f>
        <v>9170.280000000002</v>
      </c>
      <c r="F80" s="98">
        <f>VLOOKUP(B80,'[2]Referencia Mensual 2019'!$A$10:$N$15,14,FALSE)</f>
        <v>1472.4000000000003</v>
      </c>
      <c r="G80" s="98">
        <f>VLOOKUP(C80,'[2]Referencia Mensual 2019'!$A$24:$N$53,14,FALSE)</f>
        <v>6493.44</v>
      </c>
      <c r="H80" s="98">
        <f>VLOOKUP(B80,'[2]Referencia Mensual 2019'!$A$55:$N$60,14,FALSE)*D80</f>
        <v>8486.28</v>
      </c>
      <c r="I80" s="99">
        <f>SUM(E80:H80)</f>
        <v>25622.4</v>
      </c>
      <c r="J80" s="98">
        <f>VLOOKUP(B80,'[2]Referencia Mensual 2019'!$A$69:$N$74,7,FALSE)</f>
        <v>660.48</v>
      </c>
      <c r="K80" s="98">
        <f>VLOOKUP(C80,'[2]Referencia Mensual 2019'!$A$24:$N$53,7,FALSE)*VLOOKUP(B80,'[2]Referencia Mensual 2019'!$A$83:$M$88,7,FALSE)+D80*VLOOKUP(B80,'[2]Referencia Mensual 2019'!$A$55:$N$60,7,FALSE)*VLOOKUP(B80,'[2]Referencia Mensual 2019'!$A$90:$M$95,7,FALSE)</f>
        <v>1248.31</v>
      </c>
      <c r="L80" s="100">
        <f aca="true" t="shared" si="8" ref="L80:L99">+J80+K80</f>
        <v>1908.79</v>
      </c>
      <c r="M80" s="98">
        <f>VLOOKUP(B80,'[2]Referencia Mensual 2019'!$A$69:$N$74,13,FALSE)</f>
        <v>660.48</v>
      </c>
      <c r="N80" s="98">
        <f>VLOOKUP(C80,'[2]Referencia Mensual 2019'!$A$24:$N$53,13,FALSE)*VLOOKUP(B80,'[2]Referencia Mensual 2019'!$A$83:$M$88,13,FALSE)+D80*VLOOKUP(B80,'[2]Referencia Mensual 2019'!$A$55:$N$60,13,FALSE)*VLOOKUP(B80,'[2]Referencia Mensual 2019'!$A$90:$M$95,13,FALSE)</f>
        <v>1248.31</v>
      </c>
      <c r="O80" s="100">
        <f t="shared" si="2"/>
        <v>1908.79</v>
      </c>
      <c r="P80" s="101">
        <f aca="true" t="shared" si="9" ref="P80:P99">+L80+O80</f>
        <v>3817.58</v>
      </c>
      <c r="Q80" s="103">
        <f aca="true" t="shared" si="10" ref="Q80:Q99">+I80+P80</f>
        <v>29439.980000000003</v>
      </c>
    </row>
    <row r="81" spans="1:17" ht="11.25">
      <c r="A81" s="19" t="s">
        <v>293</v>
      </c>
      <c r="B81" s="21" t="s">
        <v>23</v>
      </c>
      <c r="C81" s="20">
        <v>22</v>
      </c>
      <c r="D81" s="20">
        <v>33</v>
      </c>
      <c r="E81" s="98">
        <f>VLOOKUP(B81,'[2]Referencia Mensual 2019'!$A$3:$N$8,14,FALSE)</f>
        <v>9170.280000000002</v>
      </c>
      <c r="F81" s="98">
        <f>VLOOKUP(B81,'[2]Referencia Mensual 2019'!$A$10:$N$15,14,FALSE)</f>
        <v>1472.4000000000003</v>
      </c>
      <c r="G81" s="98">
        <f>VLOOKUP(C81,'[2]Referencia Mensual 2019'!$A$24:$N$53,14,FALSE)</f>
        <v>6493.44</v>
      </c>
      <c r="H81" s="98">
        <f>VLOOKUP(B81,'[2]Referencia Mensual 2019'!$A$55:$N$60,14,FALSE)*D81</f>
        <v>8486.28</v>
      </c>
      <c r="I81" s="99">
        <f aca="true" t="shared" si="11" ref="I81:I99">SUM(E81:H81)</f>
        <v>25622.4</v>
      </c>
      <c r="J81" s="98">
        <f>VLOOKUP(B81,'[2]Referencia Mensual 2019'!$A$69:$N$74,7,FALSE)</f>
        <v>660.48</v>
      </c>
      <c r="K81" s="98">
        <f>VLOOKUP(C81,'[2]Referencia Mensual 2019'!$A$24:$N$53,7,FALSE)*VLOOKUP(B81,'[2]Referencia Mensual 2019'!$A$83:$M$88,7,FALSE)+D81*VLOOKUP(B81,'[2]Referencia Mensual 2019'!$A$55:$N$60,7,FALSE)*VLOOKUP(B81,'[2]Referencia Mensual 2019'!$A$90:$M$95,7,FALSE)</f>
        <v>1248.31</v>
      </c>
      <c r="L81" s="100">
        <f t="shared" si="8"/>
        <v>1908.79</v>
      </c>
      <c r="M81" s="98">
        <f>VLOOKUP(B81,'[2]Referencia Mensual 2019'!$A$69:$N$74,13,FALSE)</f>
        <v>660.48</v>
      </c>
      <c r="N81" s="98">
        <f>VLOOKUP(C81,'[2]Referencia Mensual 2019'!$A$24:$N$53,13,FALSE)*VLOOKUP(B81,'[2]Referencia Mensual 2019'!$A$83:$M$88,13,FALSE)+D81*VLOOKUP(B81,'[2]Referencia Mensual 2019'!$A$55:$N$60,13,FALSE)*VLOOKUP(B81,'[2]Referencia Mensual 2019'!$A$90:$M$95,13,FALSE)</f>
        <v>1248.31</v>
      </c>
      <c r="O81" s="100">
        <f t="shared" si="2"/>
        <v>1908.79</v>
      </c>
      <c r="P81" s="101">
        <f t="shared" si="9"/>
        <v>3817.58</v>
      </c>
      <c r="Q81" s="103">
        <f t="shared" si="10"/>
        <v>29439.980000000003</v>
      </c>
    </row>
    <row r="82" spans="1:17" ht="11.25">
      <c r="A82" s="19" t="s">
        <v>294</v>
      </c>
      <c r="B82" s="16" t="s">
        <v>23</v>
      </c>
      <c r="C82" s="20">
        <v>22</v>
      </c>
      <c r="D82" s="20">
        <v>33</v>
      </c>
      <c r="E82" s="98">
        <f>VLOOKUP(B82,'[2]Referencia Mensual 2019'!$A$3:$N$8,14,FALSE)</f>
        <v>9170.280000000002</v>
      </c>
      <c r="F82" s="98">
        <f>VLOOKUP(B82,'[2]Referencia Mensual 2019'!$A$10:$N$15,14,FALSE)</f>
        <v>1472.4000000000003</v>
      </c>
      <c r="G82" s="98">
        <f>VLOOKUP(C82,'[2]Referencia Mensual 2019'!$A$24:$N$53,14,FALSE)</f>
        <v>6493.44</v>
      </c>
      <c r="H82" s="98">
        <f>VLOOKUP(B82,'[2]Referencia Mensual 2019'!$A$55:$N$60,14,FALSE)*D82</f>
        <v>8486.28</v>
      </c>
      <c r="I82" s="99">
        <f t="shared" si="11"/>
        <v>25622.4</v>
      </c>
      <c r="J82" s="98">
        <f>VLOOKUP(B82,'[2]Referencia Mensual 2019'!$A$69:$N$74,7,FALSE)</f>
        <v>660.48</v>
      </c>
      <c r="K82" s="98">
        <f>VLOOKUP(C82,'[2]Referencia Mensual 2019'!$A$24:$N$53,7,FALSE)*VLOOKUP(B82,'[2]Referencia Mensual 2019'!$A$83:$M$88,7,FALSE)+D82*VLOOKUP(B82,'[2]Referencia Mensual 2019'!$A$55:$N$60,7,FALSE)*VLOOKUP(B82,'[2]Referencia Mensual 2019'!$A$90:$M$95,7,FALSE)</f>
        <v>1248.31</v>
      </c>
      <c r="L82" s="100">
        <f t="shared" si="8"/>
        <v>1908.79</v>
      </c>
      <c r="M82" s="98">
        <f>VLOOKUP(B82,'[2]Referencia Mensual 2019'!$A$69:$N$74,13,FALSE)</f>
        <v>660.48</v>
      </c>
      <c r="N82" s="98">
        <f>VLOOKUP(C82,'[2]Referencia Mensual 2019'!$A$24:$N$53,13,FALSE)*VLOOKUP(B82,'[2]Referencia Mensual 2019'!$A$83:$M$88,13,FALSE)+D82*VLOOKUP(B82,'[2]Referencia Mensual 2019'!$A$55:$N$60,13,FALSE)*VLOOKUP(B82,'[2]Referencia Mensual 2019'!$A$90:$M$95,13,FALSE)</f>
        <v>1248.31</v>
      </c>
      <c r="O82" s="100">
        <f t="shared" si="2"/>
        <v>1908.79</v>
      </c>
      <c r="P82" s="101">
        <f t="shared" si="9"/>
        <v>3817.58</v>
      </c>
      <c r="Q82" s="103">
        <f t="shared" si="10"/>
        <v>29439.980000000003</v>
      </c>
    </row>
    <row r="83" spans="1:17" ht="11.25">
      <c r="A83" s="19" t="s">
        <v>8</v>
      </c>
      <c r="B83" s="21" t="s">
        <v>23</v>
      </c>
      <c r="C83" s="20">
        <v>20</v>
      </c>
      <c r="D83" s="20">
        <v>29</v>
      </c>
      <c r="E83" s="98">
        <f>VLOOKUP(B83,'[2]Referencia Mensual 2019'!$A$3:$N$8,14,FALSE)</f>
        <v>9170.280000000002</v>
      </c>
      <c r="F83" s="98">
        <f>VLOOKUP(B83,'[2]Referencia Mensual 2019'!$A$10:$N$15,14,FALSE)</f>
        <v>1472.4000000000003</v>
      </c>
      <c r="G83" s="98">
        <f>VLOOKUP(C83,'[2]Referencia Mensual 2019'!$A$24:$N$53,14,FALSE)</f>
        <v>5600.160000000001</v>
      </c>
      <c r="H83" s="98">
        <f>VLOOKUP(B83,'[2]Referencia Mensual 2019'!$A$55:$N$60,14,FALSE)*D83</f>
        <v>7457.64</v>
      </c>
      <c r="I83" s="99">
        <f t="shared" si="11"/>
        <v>23700.480000000003</v>
      </c>
      <c r="J83" s="98">
        <f>VLOOKUP(B83,'[2]Referencia Mensual 2019'!$A$69:$N$74,7,FALSE)</f>
        <v>660.48</v>
      </c>
      <c r="K83" s="98">
        <f>VLOOKUP(C83,'[2]Referencia Mensual 2019'!$A$24:$N$53,7,FALSE)*VLOOKUP(B83,'[2]Referencia Mensual 2019'!$A$83:$M$88,7,FALSE)+D83*VLOOKUP(B83,'[2]Referencia Mensual 2019'!$A$55:$N$60,7,FALSE)*VLOOKUP(B83,'[2]Referencia Mensual 2019'!$A$90:$M$95,7,FALSE)</f>
        <v>1088.15</v>
      </c>
      <c r="L83" s="100">
        <f t="shared" si="8"/>
        <v>1748.63</v>
      </c>
      <c r="M83" s="98">
        <f>VLOOKUP(B83,'[2]Referencia Mensual 2019'!$A$69:$N$74,13,FALSE)</f>
        <v>660.48</v>
      </c>
      <c r="N83" s="98">
        <f>VLOOKUP(C83,'[2]Referencia Mensual 2019'!$A$24:$N$53,13,FALSE)*VLOOKUP(B83,'[2]Referencia Mensual 2019'!$A$83:$M$88,13,FALSE)+D83*VLOOKUP(B83,'[2]Referencia Mensual 2019'!$A$55:$N$60,13,FALSE)*VLOOKUP(B83,'[2]Referencia Mensual 2019'!$A$90:$M$95,13,FALSE)</f>
        <v>1088.15</v>
      </c>
      <c r="O83" s="100">
        <f aca="true" t="shared" si="12" ref="O83:O99">+M83+N83</f>
        <v>1748.63</v>
      </c>
      <c r="P83" s="101">
        <f t="shared" si="9"/>
        <v>3497.26</v>
      </c>
      <c r="Q83" s="103">
        <f t="shared" si="10"/>
        <v>27197.740000000005</v>
      </c>
    </row>
    <row r="84" spans="1:17" ht="11.25">
      <c r="A84" s="19" t="s">
        <v>8</v>
      </c>
      <c r="B84" s="21" t="s">
        <v>23</v>
      </c>
      <c r="C84" s="20">
        <v>20</v>
      </c>
      <c r="D84" s="20">
        <v>28</v>
      </c>
      <c r="E84" s="98">
        <f>VLOOKUP(B84,'[2]Referencia Mensual 2019'!$A$3:$N$8,14,FALSE)</f>
        <v>9170.280000000002</v>
      </c>
      <c r="F84" s="98">
        <f>VLOOKUP(B84,'[2]Referencia Mensual 2019'!$A$10:$N$15,14,FALSE)</f>
        <v>1472.4000000000003</v>
      </c>
      <c r="G84" s="98">
        <f>VLOOKUP(C84,'[2]Referencia Mensual 2019'!$A$24:$N$53,14,FALSE)</f>
        <v>5600.160000000001</v>
      </c>
      <c r="H84" s="98">
        <f>VLOOKUP(B84,'[2]Referencia Mensual 2019'!$A$55:$N$60,14,FALSE)*D84</f>
        <v>7200.4800000000005</v>
      </c>
      <c r="I84" s="99">
        <f t="shared" si="11"/>
        <v>23443.320000000003</v>
      </c>
      <c r="J84" s="98">
        <f>VLOOKUP(B84,'[2]Referencia Mensual 2019'!$A$69:$N$74,7,FALSE)</f>
        <v>660.48</v>
      </c>
      <c r="K84" s="98">
        <f>VLOOKUP(C84,'[2]Referencia Mensual 2019'!$A$24:$N$53,7,FALSE)*VLOOKUP(B84,'[2]Referencia Mensual 2019'!$A$83:$M$88,7,FALSE)+D84*VLOOKUP(B84,'[2]Referencia Mensual 2019'!$A$55:$N$60,7,FALSE)*VLOOKUP(B84,'[2]Referencia Mensual 2019'!$A$90:$M$95,7,FALSE)</f>
        <v>1066.72</v>
      </c>
      <c r="L84" s="100">
        <f t="shared" si="8"/>
        <v>1727.2</v>
      </c>
      <c r="M84" s="98">
        <f>VLOOKUP(B84,'[2]Referencia Mensual 2019'!$A$69:$N$74,13,FALSE)</f>
        <v>660.48</v>
      </c>
      <c r="N84" s="98">
        <f>VLOOKUP(C84,'[2]Referencia Mensual 2019'!$A$24:$N$53,13,FALSE)*VLOOKUP(B84,'[2]Referencia Mensual 2019'!$A$83:$M$88,13,FALSE)+D84*VLOOKUP(B84,'[2]Referencia Mensual 2019'!$A$55:$N$60,13,FALSE)*VLOOKUP(B84,'[2]Referencia Mensual 2019'!$A$90:$M$95,13,FALSE)</f>
        <v>1066.72</v>
      </c>
      <c r="O84" s="100">
        <f t="shared" si="12"/>
        <v>1727.2</v>
      </c>
      <c r="P84" s="101">
        <f t="shared" si="9"/>
        <v>3454.4</v>
      </c>
      <c r="Q84" s="103">
        <f t="shared" si="10"/>
        <v>26897.720000000005</v>
      </c>
    </row>
    <row r="85" spans="1:17" ht="11.25">
      <c r="A85" s="19" t="s">
        <v>9</v>
      </c>
      <c r="B85" s="21" t="s">
        <v>23</v>
      </c>
      <c r="C85" s="20">
        <v>20</v>
      </c>
      <c r="D85" s="20">
        <v>28</v>
      </c>
      <c r="E85" s="98">
        <f>VLOOKUP(B85,'[2]Referencia Mensual 2019'!$A$3:$N$8,14,FALSE)</f>
        <v>9170.280000000002</v>
      </c>
      <c r="F85" s="98">
        <f>VLOOKUP(B85,'[2]Referencia Mensual 2019'!$A$10:$N$15,14,FALSE)</f>
        <v>1472.4000000000003</v>
      </c>
      <c r="G85" s="98">
        <f>VLOOKUP(C85,'[2]Referencia Mensual 2019'!$A$24:$N$53,14,FALSE)</f>
        <v>5600.160000000001</v>
      </c>
      <c r="H85" s="98">
        <f>VLOOKUP(B85,'[2]Referencia Mensual 2019'!$A$55:$N$60,14,FALSE)*D85</f>
        <v>7200.4800000000005</v>
      </c>
      <c r="I85" s="99">
        <f t="shared" si="11"/>
        <v>23443.320000000003</v>
      </c>
      <c r="J85" s="98">
        <f>VLOOKUP(B85,'[2]Referencia Mensual 2019'!$A$69:$N$74,7,FALSE)</f>
        <v>660.48</v>
      </c>
      <c r="K85" s="98">
        <f>VLOOKUP(C85,'[2]Referencia Mensual 2019'!$A$24:$N$53,7,FALSE)*VLOOKUP(B85,'[2]Referencia Mensual 2019'!$A$83:$M$88,7,FALSE)+D85*VLOOKUP(B85,'[2]Referencia Mensual 2019'!$A$55:$N$60,7,FALSE)*VLOOKUP(B85,'[2]Referencia Mensual 2019'!$A$90:$M$95,7,FALSE)</f>
        <v>1066.72</v>
      </c>
      <c r="L85" s="100">
        <f t="shared" si="8"/>
        <v>1727.2</v>
      </c>
      <c r="M85" s="98">
        <f>VLOOKUP(B85,'[2]Referencia Mensual 2019'!$A$69:$N$74,13,FALSE)</f>
        <v>660.48</v>
      </c>
      <c r="N85" s="98">
        <f>VLOOKUP(C85,'[2]Referencia Mensual 2019'!$A$24:$N$53,13,FALSE)*VLOOKUP(B85,'[2]Referencia Mensual 2019'!$A$83:$M$88,13,FALSE)+D85*VLOOKUP(B85,'[2]Referencia Mensual 2019'!$A$55:$N$60,13,FALSE)*VLOOKUP(B85,'[2]Referencia Mensual 2019'!$A$90:$M$95,13,FALSE)</f>
        <v>1066.72</v>
      </c>
      <c r="O85" s="100">
        <f t="shared" si="12"/>
        <v>1727.2</v>
      </c>
      <c r="P85" s="101">
        <f t="shared" si="9"/>
        <v>3454.4</v>
      </c>
      <c r="Q85" s="103">
        <f t="shared" si="10"/>
        <v>26897.720000000005</v>
      </c>
    </row>
    <row r="86" spans="1:17" ht="11.25">
      <c r="A86" s="19" t="s">
        <v>295</v>
      </c>
      <c r="B86" s="21" t="s">
        <v>23</v>
      </c>
      <c r="C86" s="20">
        <v>20</v>
      </c>
      <c r="D86" s="20">
        <v>28</v>
      </c>
      <c r="E86" s="98">
        <f>VLOOKUP(B86,'[2]Referencia Mensual 2019'!$A$3:$N$8,14,FALSE)</f>
        <v>9170.280000000002</v>
      </c>
      <c r="F86" s="98">
        <f>VLOOKUP(B86,'[2]Referencia Mensual 2019'!$A$10:$N$15,14,FALSE)</f>
        <v>1472.4000000000003</v>
      </c>
      <c r="G86" s="98">
        <f>VLOOKUP(C86,'[2]Referencia Mensual 2019'!$A$24:$N$53,14,FALSE)</f>
        <v>5600.160000000001</v>
      </c>
      <c r="H86" s="98">
        <f>VLOOKUP(B86,'[2]Referencia Mensual 2019'!$A$55:$N$60,14,FALSE)*D86</f>
        <v>7200.4800000000005</v>
      </c>
      <c r="I86" s="99">
        <f t="shared" si="11"/>
        <v>23443.320000000003</v>
      </c>
      <c r="J86" s="98">
        <f>VLOOKUP(B86,'[2]Referencia Mensual 2019'!$A$69:$N$74,7,FALSE)</f>
        <v>660.48</v>
      </c>
      <c r="K86" s="98">
        <f>VLOOKUP(C86,'[2]Referencia Mensual 2019'!$A$24:$N$53,7,FALSE)*VLOOKUP(B86,'[2]Referencia Mensual 2019'!$A$83:$M$88,7,FALSE)+D86*VLOOKUP(B86,'[2]Referencia Mensual 2019'!$A$55:$N$60,7,FALSE)*VLOOKUP(B86,'[2]Referencia Mensual 2019'!$A$90:$M$95,7,FALSE)</f>
        <v>1066.72</v>
      </c>
      <c r="L86" s="100">
        <f t="shared" si="8"/>
        <v>1727.2</v>
      </c>
      <c r="M86" s="98">
        <f>VLOOKUP(B86,'[2]Referencia Mensual 2019'!$A$69:$N$74,13,FALSE)</f>
        <v>660.48</v>
      </c>
      <c r="N86" s="98">
        <f>VLOOKUP(C86,'[2]Referencia Mensual 2019'!$A$24:$N$53,13,FALSE)*VLOOKUP(B86,'[2]Referencia Mensual 2019'!$A$83:$M$88,13,FALSE)+D86*VLOOKUP(B86,'[2]Referencia Mensual 2019'!$A$55:$N$60,13,FALSE)*VLOOKUP(B86,'[2]Referencia Mensual 2019'!$A$90:$M$95,13,FALSE)</f>
        <v>1066.72</v>
      </c>
      <c r="O86" s="100">
        <f t="shared" si="12"/>
        <v>1727.2</v>
      </c>
      <c r="P86" s="101">
        <f t="shared" si="9"/>
        <v>3454.4</v>
      </c>
      <c r="Q86" s="103">
        <f t="shared" si="10"/>
        <v>26897.720000000005</v>
      </c>
    </row>
    <row r="87" spans="1:17" ht="11.25">
      <c r="A87" s="19" t="s">
        <v>296</v>
      </c>
      <c r="B87" s="21" t="s">
        <v>23</v>
      </c>
      <c r="C87" s="18">
        <v>20</v>
      </c>
      <c r="D87" s="18">
        <v>27</v>
      </c>
      <c r="E87" s="98">
        <f>VLOOKUP(B87,'[2]Referencia Mensual 2019'!$A$3:$N$8,14,FALSE)</f>
        <v>9170.280000000002</v>
      </c>
      <c r="F87" s="98">
        <f>VLOOKUP(B87,'[2]Referencia Mensual 2019'!$A$10:$N$15,14,FALSE)</f>
        <v>1472.4000000000003</v>
      </c>
      <c r="G87" s="98">
        <f>VLOOKUP(C87,'[2]Referencia Mensual 2019'!$A$24:$N$53,14,FALSE)</f>
        <v>5600.160000000001</v>
      </c>
      <c r="H87" s="98">
        <f>VLOOKUP(B87,'[2]Referencia Mensual 2019'!$A$55:$N$60,14,FALSE)*D87</f>
        <v>6943.320000000001</v>
      </c>
      <c r="I87" s="99">
        <f t="shared" si="11"/>
        <v>23186.160000000003</v>
      </c>
      <c r="J87" s="98">
        <f>VLOOKUP(B87,'[2]Referencia Mensual 2019'!$A$69:$N$74,7,FALSE)</f>
        <v>660.48</v>
      </c>
      <c r="K87" s="98">
        <f>VLOOKUP(C87,'[2]Referencia Mensual 2019'!$A$24:$N$53,7,FALSE)*VLOOKUP(B87,'[2]Referencia Mensual 2019'!$A$83:$M$88,7,FALSE)+D87*VLOOKUP(B87,'[2]Referencia Mensual 2019'!$A$55:$N$60,7,FALSE)*VLOOKUP(B87,'[2]Referencia Mensual 2019'!$A$90:$M$95,7,FALSE)</f>
        <v>1045.2900000000002</v>
      </c>
      <c r="L87" s="100">
        <f t="shared" si="8"/>
        <v>1705.7700000000002</v>
      </c>
      <c r="M87" s="98">
        <f>VLOOKUP(B87,'[2]Referencia Mensual 2019'!$A$69:$N$74,13,FALSE)</f>
        <v>660.48</v>
      </c>
      <c r="N87" s="98">
        <f>VLOOKUP(C87,'[2]Referencia Mensual 2019'!$A$24:$N$53,13,FALSE)*VLOOKUP(B87,'[2]Referencia Mensual 2019'!$A$83:$M$88,13,FALSE)+D87*VLOOKUP(B87,'[2]Referencia Mensual 2019'!$A$55:$N$60,13,FALSE)*VLOOKUP(B87,'[2]Referencia Mensual 2019'!$A$90:$M$95,13,FALSE)</f>
        <v>1045.2900000000002</v>
      </c>
      <c r="O87" s="100">
        <f t="shared" si="12"/>
        <v>1705.7700000000002</v>
      </c>
      <c r="P87" s="101">
        <f t="shared" si="9"/>
        <v>3411.5400000000004</v>
      </c>
      <c r="Q87" s="103">
        <f t="shared" si="10"/>
        <v>26597.700000000004</v>
      </c>
    </row>
    <row r="88" spans="1:17" ht="11.25">
      <c r="A88" s="19" t="s">
        <v>297</v>
      </c>
      <c r="B88" s="21" t="s">
        <v>23</v>
      </c>
      <c r="C88" s="18">
        <v>20</v>
      </c>
      <c r="D88" s="18">
        <v>27</v>
      </c>
      <c r="E88" s="98">
        <f>VLOOKUP(B88,'[2]Referencia Mensual 2019'!$A$3:$N$8,14,FALSE)</f>
        <v>9170.280000000002</v>
      </c>
      <c r="F88" s="98">
        <f>VLOOKUP(B88,'[2]Referencia Mensual 2019'!$A$10:$N$15,14,FALSE)</f>
        <v>1472.4000000000003</v>
      </c>
      <c r="G88" s="98">
        <f>VLOOKUP(C88,'[2]Referencia Mensual 2019'!$A$24:$N$53,14,FALSE)</f>
        <v>5600.160000000001</v>
      </c>
      <c r="H88" s="98">
        <f>VLOOKUP(B88,'[2]Referencia Mensual 2019'!$A$55:$N$60,14,FALSE)*D88</f>
        <v>6943.320000000001</v>
      </c>
      <c r="I88" s="99">
        <f t="shared" si="11"/>
        <v>23186.160000000003</v>
      </c>
      <c r="J88" s="98">
        <f>VLOOKUP(B88,'[2]Referencia Mensual 2019'!$A$69:$N$74,7,FALSE)</f>
        <v>660.48</v>
      </c>
      <c r="K88" s="98">
        <f>VLOOKUP(C88,'[2]Referencia Mensual 2019'!$A$24:$N$53,7,FALSE)*VLOOKUP(B88,'[2]Referencia Mensual 2019'!$A$83:$M$88,7,FALSE)+D88*VLOOKUP(B88,'[2]Referencia Mensual 2019'!$A$55:$N$60,7,FALSE)*VLOOKUP(B88,'[2]Referencia Mensual 2019'!$A$90:$M$95,7,FALSE)</f>
        <v>1045.2900000000002</v>
      </c>
      <c r="L88" s="100">
        <f t="shared" si="8"/>
        <v>1705.7700000000002</v>
      </c>
      <c r="M88" s="98">
        <f>VLOOKUP(B88,'[2]Referencia Mensual 2019'!$A$69:$N$74,13,FALSE)</f>
        <v>660.48</v>
      </c>
      <c r="N88" s="98">
        <f>VLOOKUP(C88,'[2]Referencia Mensual 2019'!$A$24:$N$53,13,FALSE)*VLOOKUP(B88,'[2]Referencia Mensual 2019'!$A$83:$M$88,13,FALSE)+D88*VLOOKUP(B88,'[2]Referencia Mensual 2019'!$A$55:$N$60,13,FALSE)*VLOOKUP(B88,'[2]Referencia Mensual 2019'!$A$90:$M$95,13,FALSE)</f>
        <v>1045.2900000000002</v>
      </c>
      <c r="O88" s="100">
        <f t="shared" si="12"/>
        <v>1705.7700000000002</v>
      </c>
      <c r="P88" s="101">
        <f t="shared" si="9"/>
        <v>3411.5400000000004</v>
      </c>
      <c r="Q88" s="103">
        <f t="shared" si="10"/>
        <v>26597.700000000004</v>
      </c>
    </row>
    <row r="89" spans="1:17" ht="11.25">
      <c r="A89" s="19" t="s">
        <v>298</v>
      </c>
      <c r="B89" s="21" t="s">
        <v>23</v>
      </c>
      <c r="C89" s="18">
        <v>20</v>
      </c>
      <c r="D89" s="18">
        <v>27</v>
      </c>
      <c r="E89" s="98">
        <f>VLOOKUP(B89,'[2]Referencia Mensual 2019'!$A$3:$N$8,14,FALSE)</f>
        <v>9170.280000000002</v>
      </c>
      <c r="F89" s="98">
        <f>VLOOKUP(B89,'[2]Referencia Mensual 2019'!$A$10:$N$15,14,FALSE)</f>
        <v>1472.4000000000003</v>
      </c>
      <c r="G89" s="98">
        <f>VLOOKUP(C89,'[2]Referencia Mensual 2019'!$A$24:$N$53,14,FALSE)</f>
        <v>5600.160000000001</v>
      </c>
      <c r="H89" s="98">
        <f>VLOOKUP(B89,'[2]Referencia Mensual 2019'!$A$55:$N$60,14,FALSE)*D89</f>
        <v>6943.320000000001</v>
      </c>
      <c r="I89" s="99">
        <f t="shared" si="11"/>
        <v>23186.160000000003</v>
      </c>
      <c r="J89" s="98">
        <f>VLOOKUP(B89,'[2]Referencia Mensual 2019'!$A$69:$N$74,7,FALSE)</f>
        <v>660.48</v>
      </c>
      <c r="K89" s="98">
        <f>VLOOKUP(C89,'[2]Referencia Mensual 2019'!$A$24:$N$53,7,FALSE)*VLOOKUP(B89,'[2]Referencia Mensual 2019'!$A$83:$M$88,7,FALSE)+D89*VLOOKUP(B89,'[2]Referencia Mensual 2019'!$A$55:$N$60,7,FALSE)*VLOOKUP(B89,'[2]Referencia Mensual 2019'!$A$90:$M$95,7,FALSE)</f>
        <v>1045.2900000000002</v>
      </c>
      <c r="L89" s="100">
        <f t="shared" si="8"/>
        <v>1705.7700000000002</v>
      </c>
      <c r="M89" s="98">
        <f>VLOOKUP(B89,'[2]Referencia Mensual 2019'!$A$69:$N$74,13,FALSE)</f>
        <v>660.48</v>
      </c>
      <c r="N89" s="98">
        <f>VLOOKUP(C89,'[2]Referencia Mensual 2019'!$A$24:$N$53,13,FALSE)*VLOOKUP(B89,'[2]Referencia Mensual 2019'!$A$83:$M$88,13,FALSE)+D89*VLOOKUP(B89,'[2]Referencia Mensual 2019'!$A$55:$N$60,13,FALSE)*VLOOKUP(B89,'[2]Referencia Mensual 2019'!$A$90:$M$95,13,FALSE)</f>
        <v>1045.2900000000002</v>
      </c>
      <c r="O89" s="100">
        <f t="shared" si="12"/>
        <v>1705.7700000000002</v>
      </c>
      <c r="P89" s="101">
        <f t="shared" si="9"/>
        <v>3411.5400000000004</v>
      </c>
      <c r="Q89" s="103">
        <f t="shared" si="10"/>
        <v>26597.700000000004</v>
      </c>
    </row>
    <row r="90" spans="1:17" ht="11.25">
      <c r="A90" s="19" t="s">
        <v>299</v>
      </c>
      <c r="B90" s="21" t="s">
        <v>23</v>
      </c>
      <c r="C90" s="18">
        <v>20</v>
      </c>
      <c r="D90" s="18">
        <v>27</v>
      </c>
      <c r="E90" s="98">
        <f>VLOOKUP(B90,'[2]Referencia Mensual 2019'!$A$3:$N$8,14,FALSE)</f>
        <v>9170.280000000002</v>
      </c>
      <c r="F90" s="98">
        <f>VLOOKUP(B90,'[2]Referencia Mensual 2019'!$A$10:$N$15,14,FALSE)</f>
        <v>1472.4000000000003</v>
      </c>
      <c r="G90" s="98">
        <f>VLOOKUP(C90,'[2]Referencia Mensual 2019'!$A$24:$N$53,14,FALSE)</f>
        <v>5600.160000000001</v>
      </c>
      <c r="H90" s="98">
        <f>VLOOKUP(B90,'[2]Referencia Mensual 2019'!$A$55:$N$60,14,FALSE)*D90</f>
        <v>6943.320000000001</v>
      </c>
      <c r="I90" s="99">
        <f t="shared" si="11"/>
        <v>23186.160000000003</v>
      </c>
      <c r="J90" s="98">
        <f>VLOOKUP(B90,'[2]Referencia Mensual 2019'!$A$69:$N$74,7,FALSE)</f>
        <v>660.48</v>
      </c>
      <c r="K90" s="98">
        <f>VLOOKUP(C90,'[2]Referencia Mensual 2019'!$A$24:$N$53,7,FALSE)*VLOOKUP(B90,'[2]Referencia Mensual 2019'!$A$83:$M$88,7,FALSE)+D90*VLOOKUP(B90,'[2]Referencia Mensual 2019'!$A$55:$N$60,7,FALSE)*VLOOKUP(B90,'[2]Referencia Mensual 2019'!$A$90:$M$95,7,FALSE)</f>
        <v>1045.2900000000002</v>
      </c>
      <c r="L90" s="100">
        <f t="shared" si="8"/>
        <v>1705.7700000000002</v>
      </c>
      <c r="M90" s="98">
        <f>VLOOKUP(B90,'[2]Referencia Mensual 2019'!$A$69:$N$74,13,FALSE)</f>
        <v>660.48</v>
      </c>
      <c r="N90" s="98">
        <f>VLOOKUP(C90,'[2]Referencia Mensual 2019'!$A$24:$N$53,13,FALSE)*VLOOKUP(B90,'[2]Referencia Mensual 2019'!$A$83:$M$88,13,FALSE)+D90*VLOOKUP(B90,'[2]Referencia Mensual 2019'!$A$55:$N$60,13,FALSE)*VLOOKUP(B90,'[2]Referencia Mensual 2019'!$A$90:$M$95,13,FALSE)</f>
        <v>1045.2900000000002</v>
      </c>
      <c r="O90" s="100">
        <f t="shared" si="12"/>
        <v>1705.7700000000002</v>
      </c>
      <c r="P90" s="101">
        <f t="shared" si="9"/>
        <v>3411.5400000000004</v>
      </c>
      <c r="Q90" s="103">
        <f t="shared" si="10"/>
        <v>26597.700000000004</v>
      </c>
    </row>
    <row r="91" spans="1:17" ht="11.25">
      <c r="A91" s="19" t="s">
        <v>295</v>
      </c>
      <c r="B91" s="21" t="s">
        <v>23</v>
      </c>
      <c r="C91" s="18">
        <v>20</v>
      </c>
      <c r="D91" s="18">
        <v>27</v>
      </c>
      <c r="E91" s="98">
        <f>VLOOKUP(B91,'[2]Referencia Mensual 2019'!$A$3:$N$8,14,FALSE)</f>
        <v>9170.280000000002</v>
      </c>
      <c r="F91" s="98">
        <f>VLOOKUP(B91,'[2]Referencia Mensual 2019'!$A$10:$N$15,14,FALSE)</f>
        <v>1472.4000000000003</v>
      </c>
      <c r="G91" s="98">
        <f>VLOOKUP(C91,'[2]Referencia Mensual 2019'!$A$24:$N$53,14,FALSE)</f>
        <v>5600.160000000001</v>
      </c>
      <c r="H91" s="98">
        <f>VLOOKUP(B91,'[2]Referencia Mensual 2019'!$A$55:$N$60,14,FALSE)*D91</f>
        <v>6943.320000000001</v>
      </c>
      <c r="I91" s="99">
        <f t="shared" si="11"/>
        <v>23186.160000000003</v>
      </c>
      <c r="J91" s="98">
        <f>VLOOKUP(B91,'[2]Referencia Mensual 2019'!$A$69:$N$74,7,FALSE)</f>
        <v>660.48</v>
      </c>
      <c r="K91" s="98">
        <f>VLOOKUP(C91,'[2]Referencia Mensual 2019'!$A$24:$N$53,7,FALSE)*VLOOKUP(B91,'[2]Referencia Mensual 2019'!$A$83:$M$88,7,FALSE)+D91*VLOOKUP(B91,'[2]Referencia Mensual 2019'!$A$55:$N$60,7,FALSE)*VLOOKUP(B91,'[2]Referencia Mensual 2019'!$A$90:$M$95,7,FALSE)</f>
        <v>1045.2900000000002</v>
      </c>
      <c r="L91" s="100">
        <f t="shared" si="8"/>
        <v>1705.7700000000002</v>
      </c>
      <c r="M91" s="98">
        <f>VLOOKUP(B91,'[2]Referencia Mensual 2019'!$A$69:$N$74,13,FALSE)</f>
        <v>660.48</v>
      </c>
      <c r="N91" s="98">
        <f>VLOOKUP(C91,'[2]Referencia Mensual 2019'!$A$24:$N$53,13,FALSE)*VLOOKUP(B91,'[2]Referencia Mensual 2019'!$A$83:$M$88,13,FALSE)+D91*VLOOKUP(B91,'[2]Referencia Mensual 2019'!$A$55:$N$60,13,FALSE)*VLOOKUP(B91,'[2]Referencia Mensual 2019'!$A$90:$M$95,13,FALSE)</f>
        <v>1045.2900000000002</v>
      </c>
      <c r="O91" s="100">
        <f t="shared" si="12"/>
        <v>1705.7700000000002</v>
      </c>
      <c r="P91" s="101">
        <f t="shared" si="9"/>
        <v>3411.5400000000004</v>
      </c>
      <c r="Q91" s="103">
        <f t="shared" si="10"/>
        <v>26597.700000000004</v>
      </c>
    </row>
    <row r="92" spans="1:17" ht="11.25">
      <c r="A92" s="17" t="s">
        <v>300</v>
      </c>
      <c r="B92" s="21" t="s">
        <v>23</v>
      </c>
      <c r="C92" s="18">
        <v>20</v>
      </c>
      <c r="D92" s="18">
        <v>26</v>
      </c>
      <c r="E92" s="98">
        <f>VLOOKUP(B92,'[2]Referencia Mensual 2019'!$A$3:$N$8,14,FALSE)</f>
        <v>9170.280000000002</v>
      </c>
      <c r="F92" s="98">
        <f>VLOOKUP(B92,'[2]Referencia Mensual 2019'!$A$10:$N$15,14,FALSE)</f>
        <v>1472.4000000000003</v>
      </c>
      <c r="G92" s="98">
        <f>VLOOKUP(C92,'[2]Referencia Mensual 2019'!$A$24:$N$53,14,FALSE)</f>
        <v>5600.160000000001</v>
      </c>
      <c r="H92" s="98">
        <f>VLOOKUP(B92,'[2]Referencia Mensual 2019'!$A$55:$N$60,14,FALSE)*D92</f>
        <v>6686.160000000001</v>
      </c>
      <c r="I92" s="99">
        <f t="shared" si="11"/>
        <v>22929.000000000004</v>
      </c>
      <c r="J92" s="98">
        <f>VLOOKUP(B92,'[2]Referencia Mensual 2019'!$A$69:$N$74,7,FALSE)</f>
        <v>660.48</v>
      </c>
      <c r="K92" s="98">
        <f>VLOOKUP(C92,'[2]Referencia Mensual 2019'!$A$24:$N$53,7,FALSE)*VLOOKUP(B92,'[2]Referencia Mensual 2019'!$A$83:$M$88,7,FALSE)+D92*VLOOKUP(B92,'[2]Referencia Mensual 2019'!$A$55:$N$60,7,FALSE)*VLOOKUP(B92,'[2]Referencia Mensual 2019'!$A$90:$M$95,7,FALSE)</f>
        <v>1023.8600000000001</v>
      </c>
      <c r="L92" s="100">
        <f t="shared" si="8"/>
        <v>1684.3400000000001</v>
      </c>
      <c r="M92" s="98">
        <f>VLOOKUP(B92,'[2]Referencia Mensual 2019'!$A$69:$N$74,13,FALSE)</f>
        <v>660.48</v>
      </c>
      <c r="N92" s="98">
        <f>VLOOKUP(C92,'[2]Referencia Mensual 2019'!$A$24:$N$53,13,FALSE)*VLOOKUP(B92,'[2]Referencia Mensual 2019'!$A$83:$M$88,13,FALSE)+D92*VLOOKUP(B92,'[2]Referencia Mensual 2019'!$A$55:$N$60,13,FALSE)*VLOOKUP(B92,'[2]Referencia Mensual 2019'!$A$90:$M$95,13,FALSE)</f>
        <v>1023.8600000000001</v>
      </c>
      <c r="O92" s="100">
        <f t="shared" si="12"/>
        <v>1684.3400000000001</v>
      </c>
      <c r="P92" s="101">
        <f t="shared" si="9"/>
        <v>3368.6800000000003</v>
      </c>
      <c r="Q92" s="103">
        <f t="shared" si="10"/>
        <v>26297.680000000004</v>
      </c>
    </row>
    <row r="93" spans="1:17" ht="11.25">
      <c r="A93" s="17" t="s">
        <v>301</v>
      </c>
      <c r="B93" s="21" t="s">
        <v>23</v>
      </c>
      <c r="C93" s="18">
        <v>18</v>
      </c>
      <c r="D93" s="18">
        <v>24</v>
      </c>
      <c r="E93" s="98">
        <f>VLOOKUP(B93,'[2]Referencia Mensual 2019'!$A$3:$N$8,14,FALSE)</f>
        <v>9170.280000000002</v>
      </c>
      <c r="F93" s="98">
        <f>VLOOKUP(B93,'[2]Referencia Mensual 2019'!$A$10:$N$15,14,FALSE)</f>
        <v>1472.4000000000003</v>
      </c>
      <c r="G93" s="98">
        <f>VLOOKUP(C93,'[2]Referencia Mensual 2019'!$A$24:$N$53,14,FALSE)</f>
        <v>5028.24</v>
      </c>
      <c r="H93" s="98">
        <f>VLOOKUP(B93,'[2]Referencia Mensual 2019'!$A$55:$N$60,14,FALSE)*D93</f>
        <v>6171.84</v>
      </c>
      <c r="I93" s="99">
        <f t="shared" si="11"/>
        <v>21842.760000000002</v>
      </c>
      <c r="J93" s="98">
        <f>VLOOKUP(B93,'[2]Referencia Mensual 2019'!$A$69:$N$74,7,FALSE)</f>
        <v>660.48</v>
      </c>
      <c r="K93" s="98">
        <f>VLOOKUP(C93,'[2]Referencia Mensual 2019'!$A$24:$N$53,7,FALSE)*VLOOKUP(B93,'[2]Referencia Mensual 2019'!$A$83:$M$88,7,FALSE)+D93*VLOOKUP(B93,'[2]Referencia Mensual 2019'!$A$55:$N$60,7,FALSE)*VLOOKUP(B93,'[2]Referencia Mensual 2019'!$A$90:$M$95,7,FALSE)</f>
        <v>933.34</v>
      </c>
      <c r="L93" s="100">
        <f t="shared" si="8"/>
        <v>1593.8200000000002</v>
      </c>
      <c r="M93" s="98">
        <f>VLOOKUP(B93,'[2]Referencia Mensual 2019'!$A$69:$N$74,13,FALSE)</f>
        <v>660.48</v>
      </c>
      <c r="N93" s="98">
        <f>VLOOKUP(C93,'[2]Referencia Mensual 2019'!$A$24:$N$53,13,FALSE)*VLOOKUP(B93,'[2]Referencia Mensual 2019'!$A$83:$M$88,13,FALSE)+D93*VLOOKUP(B93,'[2]Referencia Mensual 2019'!$A$55:$N$60,13,FALSE)*VLOOKUP(B93,'[2]Referencia Mensual 2019'!$A$90:$M$95,13,FALSE)</f>
        <v>933.34</v>
      </c>
      <c r="O93" s="100">
        <f t="shared" si="12"/>
        <v>1593.8200000000002</v>
      </c>
      <c r="P93" s="101">
        <f t="shared" si="9"/>
        <v>3187.6400000000003</v>
      </c>
      <c r="Q93" s="103">
        <f t="shared" si="10"/>
        <v>25030.4</v>
      </c>
    </row>
    <row r="94" spans="1:17" ht="11.25">
      <c r="A94" s="19" t="s">
        <v>302</v>
      </c>
      <c r="B94" s="21" t="s">
        <v>23</v>
      </c>
      <c r="C94" s="20">
        <v>18</v>
      </c>
      <c r="D94" s="20">
        <v>20</v>
      </c>
      <c r="E94" s="98">
        <f>VLOOKUP(B94,'[2]Referencia Mensual 2019'!$A$3:$N$8,14,FALSE)</f>
        <v>9170.280000000002</v>
      </c>
      <c r="F94" s="98">
        <f>VLOOKUP(B94,'[2]Referencia Mensual 2019'!$A$10:$N$15,14,FALSE)</f>
        <v>1472.4000000000003</v>
      </c>
      <c r="G94" s="98">
        <f>VLOOKUP(C94,'[2]Referencia Mensual 2019'!$A$24:$N$53,14,FALSE)</f>
        <v>5028.24</v>
      </c>
      <c r="H94" s="98">
        <f>VLOOKUP(B94,'[2]Referencia Mensual 2019'!$A$55:$N$60,14,FALSE)*D94</f>
        <v>5143.200000000001</v>
      </c>
      <c r="I94" s="99">
        <f t="shared" si="11"/>
        <v>20814.120000000003</v>
      </c>
      <c r="J94" s="98">
        <f>VLOOKUP(B94,'[2]Referencia Mensual 2019'!$A$69:$N$74,7,FALSE)</f>
        <v>660.48</v>
      </c>
      <c r="K94" s="98">
        <f>VLOOKUP(C94,'[2]Referencia Mensual 2019'!$A$24:$N$53,7,FALSE)*VLOOKUP(B94,'[2]Referencia Mensual 2019'!$A$83:$M$88,7,FALSE)+D94*VLOOKUP(B94,'[2]Referencia Mensual 2019'!$A$55:$N$60,7,FALSE)*VLOOKUP(B94,'[2]Referencia Mensual 2019'!$A$90:$M$95,7,FALSE)</f>
        <v>847.6200000000001</v>
      </c>
      <c r="L94" s="100">
        <f t="shared" si="8"/>
        <v>1508.1000000000001</v>
      </c>
      <c r="M94" s="98">
        <f>VLOOKUP(B94,'[2]Referencia Mensual 2019'!$A$69:$N$74,13,FALSE)</f>
        <v>660.48</v>
      </c>
      <c r="N94" s="98">
        <f>VLOOKUP(C94,'[2]Referencia Mensual 2019'!$A$24:$N$53,13,FALSE)*VLOOKUP(B94,'[2]Referencia Mensual 2019'!$A$83:$M$88,13,FALSE)+D94*VLOOKUP(B94,'[2]Referencia Mensual 2019'!$A$55:$N$60,13,FALSE)*VLOOKUP(B94,'[2]Referencia Mensual 2019'!$A$90:$M$95,13,FALSE)</f>
        <v>847.6200000000001</v>
      </c>
      <c r="O94" s="100">
        <f t="shared" si="12"/>
        <v>1508.1000000000001</v>
      </c>
      <c r="P94" s="101">
        <f t="shared" si="9"/>
        <v>3016.2000000000003</v>
      </c>
      <c r="Q94" s="103">
        <f t="shared" si="10"/>
        <v>23830.320000000003</v>
      </c>
    </row>
    <row r="95" spans="1:17" ht="11.25">
      <c r="A95" s="19" t="s">
        <v>10</v>
      </c>
      <c r="B95" s="21" t="s">
        <v>23</v>
      </c>
      <c r="C95" s="18">
        <v>18</v>
      </c>
      <c r="D95" s="18">
        <v>20</v>
      </c>
      <c r="E95" s="98">
        <f>VLOOKUP(B95,'[2]Referencia Mensual 2019'!$A$3:$N$8,14,FALSE)</f>
        <v>9170.280000000002</v>
      </c>
      <c r="F95" s="98">
        <f>VLOOKUP(B95,'[2]Referencia Mensual 2019'!$A$10:$N$15,14,FALSE)</f>
        <v>1472.4000000000003</v>
      </c>
      <c r="G95" s="98">
        <f>VLOOKUP(C95,'[2]Referencia Mensual 2019'!$A$24:$N$53,14,FALSE)</f>
        <v>5028.24</v>
      </c>
      <c r="H95" s="98">
        <f>VLOOKUP(B95,'[2]Referencia Mensual 2019'!$A$55:$N$60,14,FALSE)*D95</f>
        <v>5143.200000000001</v>
      </c>
      <c r="I95" s="99">
        <f t="shared" si="11"/>
        <v>20814.120000000003</v>
      </c>
      <c r="J95" s="98">
        <f>VLOOKUP(B95,'[2]Referencia Mensual 2019'!$A$69:$N$74,7,FALSE)</f>
        <v>660.48</v>
      </c>
      <c r="K95" s="98">
        <f>VLOOKUP(C95,'[2]Referencia Mensual 2019'!$A$24:$N$53,7,FALSE)*VLOOKUP(B95,'[2]Referencia Mensual 2019'!$A$83:$M$88,7,FALSE)+D95*VLOOKUP(B95,'[2]Referencia Mensual 2019'!$A$55:$N$60,7,FALSE)*VLOOKUP(B95,'[2]Referencia Mensual 2019'!$A$90:$M$95,7,FALSE)</f>
        <v>847.6200000000001</v>
      </c>
      <c r="L95" s="100">
        <f t="shared" si="8"/>
        <v>1508.1000000000001</v>
      </c>
      <c r="M95" s="98">
        <f>VLOOKUP(B95,'[2]Referencia Mensual 2019'!$A$69:$N$74,13,FALSE)</f>
        <v>660.48</v>
      </c>
      <c r="N95" s="98">
        <f>VLOOKUP(C95,'[2]Referencia Mensual 2019'!$A$24:$N$53,13,FALSE)*VLOOKUP(B95,'[2]Referencia Mensual 2019'!$A$83:$M$88,13,FALSE)+D95*VLOOKUP(B95,'[2]Referencia Mensual 2019'!$A$55:$N$60,13,FALSE)*VLOOKUP(B95,'[2]Referencia Mensual 2019'!$A$90:$M$95,13,FALSE)</f>
        <v>847.6200000000001</v>
      </c>
      <c r="O95" s="100">
        <f t="shared" si="12"/>
        <v>1508.1000000000001</v>
      </c>
      <c r="P95" s="101">
        <f t="shared" si="9"/>
        <v>3016.2000000000003</v>
      </c>
      <c r="Q95" s="103">
        <f t="shared" si="10"/>
        <v>23830.320000000003</v>
      </c>
    </row>
    <row r="96" spans="1:17" ht="11.25">
      <c r="A96" s="19" t="s">
        <v>11</v>
      </c>
      <c r="B96" s="21" t="s">
        <v>23</v>
      </c>
      <c r="C96" s="20">
        <v>18</v>
      </c>
      <c r="D96" s="20">
        <v>20</v>
      </c>
      <c r="E96" s="98">
        <f>VLOOKUP(B96,'[2]Referencia Mensual 2019'!$A$3:$N$8,14,FALSE)</f>
        <v>9170.280000000002</v>
      </c>
      <c r="F96" s="98">
        <f>VLOOKUP(B96,'[2]Referencia Mensual 2019'!$A$10:$N$15,14,FALSE)</f>
        <v>1472.4000000000003</v>
      </c>
      <c r="G96" s="98">
        <f>VLOOKUP(C96,'[2]Referencia Mensual 2019'!$A$24:$N$53,14,FALSE)</f>
        <v>5028.24</v>
      </c>
      <c r="H96" s="98">
        <f>VLOOKUP(B96,'[2]Referencia Mensual 2019'!$A$55:$N$60,14,FALSE)*D96</f>
        <v>5143.200000000001</v>
      </c>
      <c r="I96" s="99">
        <f t="shared" si="11"/>
        <v>20814.120000000003</v>
      </c>
      <c r="J96" s="98">
        <f>VLOOKUP(B96,'[2]Referencia Mensual 2019'!$A$69:$N$74,7,FALSE)</f>
        <v>660.48</v>
      </c>
      <c r="K96" s="98">
        <f>VLOOKUP(C96,'[2]Referencia Mensual 2019'!$A$24:$N$53,7,FALSE)*VLOOKUP(B96,'[2]Referencia Mensual 2019'!$A$83:$M$88,7,FALSE)+D96*VLOOKUP(B96,'[2]Referencia Mensual 2019'!$A$55:$N$60,7,FALSE)*VLOOKUP(B96,'[2]Referencia Mensual 2019'!$A$90:$M$95,7,FALSE)</f>
        <v>847.6200000000001</v>
      </c>
      <c r="L96" s="100">
        <f t="shared" si="8"/>
        <v>1508.1000000000001</v>
      </c>
      <c r="M96" s="98">
        <f>VLOOKUP(B96,'[2]Referencia Mensual 2019'!$A$69:$N$74,13,FALSE)</f>
        <v>660.48</v>
      </c>
      <c r="N96" s="98">
        <f>VLOOKUP(C96,'[2]Referencia Mensual 2019'!$A$24:$N$53,13,FALSE)*VLOOKUP(B96,'[2]Referencia Mensual 2019'!$A$83:$M$88,13,FALSE)+D96*VLOOKUP(B96,'[2]Referencia Mensual 2019'!$A$55:$N$60,13,FALSE)*VLOOKUP(B96,'[2]Referencia Mensual 2019'!$A$90:$M$95,13,FALSE)</f>
        <v>847.6200000000001</v>
      </c>
      <c r="O96" s="100">
        <f t="shared" si="12"/>
        <v>1508.1000000000001</v>
      </c>
      <c r="P96" s="101">
        <f t="shared" si="9"/>
        <v>3016.2000000000003</v>
      </c>
      <c r="Q96" s="103">
        <f t="shared" si="10"/>
        <v>23830.320000000003</v>
      </c>
    </row>
    <row r="97" spans="1:17" ht="11.25">
      <c r="A97" s="19" t="s">
        <v>303</v>
      </c>
      <c r="B97" s="21" t="s">
        <v>23</v>
      </c>
      <c r="C97" s="20">
        <v>18</v>
      </c>
      <c r="D97" s="20">
        <v>20</v>
      </c>
      <c r="E97" s="98">
        <f>VLOOKUP(B97,'[2]Referencia Mensual 2019'!$A$3:$N$8,14,FALSE)</f>
        <v>9170.280000000002</v>
      </c>
      <c r="F97" s="98">
        <f>VLOOKUP(B97,'[2]Referencia Mensual 2019'!$A$10:$N$15,14,FALSE)</f>
        <v>1472.4000000000003</v>
      </c>
      <c r="G97" s="98">
        <f>VLOOKUP(C97,'[2]Referencia Mensual 2019'!$A$24:$N$53,14,FALSE)</f>
        <v>5028.24</v>
      </c>
      <c r="H97" s="98">
        <f>VLOOKUP(B97,'[2]Referencia Mensual 2019'!$A$55:$N$60,14,FALSE)*D97</f>
        <v>5143.200000000001</v>
      </c>
      <c r="I97" s="99">
        <f t="shared" si="11"/>
        <v>20814.120000000003</v>
      </c>
      <c r="J97" s="98">
        <f>VLOOKUP(B97,'[2]Referencia Mensual 2019'!$A$69:$N$74,7,FALSE)</f>
        <v>660.48</v>
      </c>
      <c r="K97" s="98">
        <f>VLOOKUP(C97,'[2]Referencia Mensual 2019'!$A$24:$N$53,7,FALSE)*VLOOKUP(B97,'[2]Referencia Mensual 2019'!$A$83:$M$88,7,FALSE)+D97*VLOOKUP(B97,'[2]Referencia Mensual 2019'!$A$55:$N$60,7,FALSE)*VLOOKUP(B97,'[2]Referencia Mensual 2019'!$A$90:$M$95,7,FALSE)</f>
        <v>847.6200000000001</v>
      </c>
      <c r="L97" s="100">
        <f t="shared" si="8"/>
        <v>1508.1000000000001</v>
      </c>
      <c r="M97" s="98">
        <f>VLOOKUP(B97,'[2]Referencia Mensual 2019'!$A$69:$N$74,13,FALSE)</f>
        <v>660.48</v>
      </c>
      <c r="N97" s="98">
        <f>VLOOKUP(C97,'[2]Referencia Mensual 2019'!$A$24:$N$53,13,FALSE)*VLOOKUP(B97,'[2]Referencia Mensual 2019'!$A$83:$M$88,13,FALSE)+D97*VLOOKUP(B97,'[2]Referencia Mensual 2019'!$A$55:$N$60,13,FALSE)*VLOOKUP(B97,'[2]Referencia Mensual 2019'!$A$90:$M$95,13,FALSE)</f>
        <v>847.6200000000001</v>
      </c>
      <c r="O97" s="100">
        <f t="shared" si="12"/>
        <v>1508.1000000000001</v>
      </c>
      <c r="P97" s="101">
        <f t="shared" si="9"/>
        <v>3016.2000000000003</v>
      </c>
      <c r="Q97" s="103">
        <f t="shared" si="10"/>
        <v>23830.320000000003</v>
      </c>
    </row>
    <row r="98" spans="1:17" ht="11.25">
      <c r="A98" s="19" t="s">
        <v>304</v>
      </c>
      <c r="B98" s="21" t="s">
        <v>23</v>
      </c>
      <c r="C98" s="20">
        <v>18</v>
      </c>
      <c r="D98" s="20">
        <v>20</v>
      </c>
      <c r="E98" s="98">
        <f>VLOOKUP(B98,'[2]Referencia Mensual 2019'!$A$3:$N$8,14,FALSE)</f>
        <v>9170.280000000002</v>
      </c>
      <c r="F98" s="98">
        <f>VLOOKUP(B98,'[2]Referencia Mensual 2019'!$A$10:$N$15,14,FALSE)</f>
        <v>1472.4000000000003</v>
      </c>
      <c r="G98" s="98">
        <f>VLOOKUP(C98,'[2]Referencia Mensual 2019'!$A$24:$N$53,14,FALSE)</f>
        <v>5028.24</v>
      </c>
      <c r="H98" s="98">
        <f>VLOOKUP(B98,'[2]Referencia Mensual 2019'!$A$55:$N$60,14,FALSE)*D98</f>
        <v>5143.200000000001</v>
      </c>
      <c r="I98" s="99">
        <f t="shared" si="11"/>
        <v>20814.120000000003</v>
      </c>
      <c r="J98" s="98">
        <f>VLOOKUP(B98,'[2]Referencia Mensual 2019'!$A$69:$N$74,7,FALSE)</f>
        <v>660.48</v>
      </c>
      <c r="K98" s="98">
        <f>VLOOKUP(C98,'[2]Referencia Mensual 2019'!$A$24:$N$53,7,FALSE)*VLOOKUP(B98,'[2]Referencia Mensual 2019'!$A$83:$M$88,7,FALSE)+D98*VLOOKUP(B98,'[2]Referencia Mensual 2019'!$A$55:$N$60,7,FALSE)*VLOOKUP(B98,'[2]Referencia Mensual 2019'!$A$90:$M$95,7,FALSE)</f>
        <v>847.6200000000001</v>
      </c>
      <c r="L98" s="100">
        <f t="shared" si="8"/>
        <v>1508.1000000000001</v>
      </c>
      <c r="M98" s="98">
        <f>VLOOKUP(B98,'[2]Referencia Mensual 2019'!$A$69:$N$74,13,FALSE)</f>
        <v>660.48</v>
      </c>
      <c r="N98" s="98">
        <f>VLOOKUP(C98,'[2]Referencia Mensual 2019'!$A$24:$N$53,13,FALSE)*VLOOKUP(B98,'[2]Referencia Mensual 2019'!$A$83:$M$88,13,FALSE)+D98*VLOOKUP(B98,'[2]Referencia Mensual 2019'!$A$55:$N$60,13,FALSE)*VLOOKUP(B98,'[2]Referencia Mensual 2019'!$A$90:$M$95,13,FALSE)</f>
        <v>847.6200000000001</v>
      </c>
      <c r="O98" s="100">
        <f t="shared" si="12"/>
        <v>1508.1000000000001</v>
      </c>
      <c r="P98" s="101">
        <f t="shared" si="9"/>
        <v>3016.2000000000003</v>
      </c>
      <c r="Q98" s="103">
        <f t="shared" si="10"/>
        <v>23830.320000000003</v>
      </c>
    </row>
    <row r="99" spans="1:17" ht="11.25">
      <c r="A99" s="19" t="s">
        <v>305</v>
      </c>
      <c r="B99" s="21" t="s">
        <v>23</v>
      </c>
      <c r="C99" s="20">
        <v>18</v>
      </c>
      <c r="D99" s="20">
        <v>20</v>
      </c>
      <c r="E99" s="98">
        <f>VLOOKUP(B99,'[2]Referencia Mensual 2019'!$A$3:$N$8,14,FALSE)</f>
        <v>9170.280000000002</v>
      </c>
      <c r="F99" s="98">
        <f>VLOOKUP(B99,'[2]Referencia Mensual 2019'!$A$10:$N$15,14,FALSE)</f>
        <v>1472.4000000000003</v>
      </c>
      <c r="G99" s="98">
        <f>VLOOKUP(C99,'[2]Referencia Mensual 2019'!$A$24:$N$53,14,FALSE)</f>
        <v>5028.24</v>
      </c>
      <c r="H99" s="98">
        <f>VLOOKUP(B99,'[2]Referencia Mensual 2019'!$A$55:$N$60,14,FALSE)*D99</f>
        <v>5143.200000000001</v>
      </c>
      <c r="I99" s="99">
        <f t="shared" si="11"/>
        <v>20814.120000000003</v>
      </c>
      <c r="J99" s="98">
        <f>VLOOKUP(B99,'[2]Referencia Mensual 2019'!$A$69:$N$74,7,FALSE)</f>
        <v>660.48</v>
      </c>
      <c r="K99" s="98">
        <f>VLOOKUP(C99,'[2]Referencia Mensual 2019'!$A$24:$N$53,7,FALSE)*VLOOKUP(B99,'[2]Referencia Mensual 2019'!$A$83:$M$88,7,FALSE)+D99*VLOOKUP(B99,'[2]Referencia Mensual 2019'!$A$55:$N$60,7,FALSE)*VLOOKUP(B99,'[2]Referencia Mensual 2019'!$A$90:$M$95,7,FALSE)</f>
        <v>847.6200000000001</v>
      </c>
      <c r="L99" s="100">
        <f t="shared" si="8"/>
        <v>1508.1000000000001</v>
      </c>
      <c r="M99" s="98">
        <f>VLOOKUP(B99,'[2]Referencia Mensual 2019'!$A$69:$N$74,13,FALSE)</f>
        <v>660.48</v>
      </c>
      <c r="N99" s="98">
        <f>VLOOKUP(C99,'[2]Referencia Mensual 2019'!$A$24:$N$53,13,FALSE)*VLOOKUP(B99,'[2]Referencia Mensual 2019'!$A$83:$M$88,13,FALSE)+D99*VLOOKUP(B99,'[2]Referencia Mensual 2019'!$A$55:$N$60,13,FALSE)*VLOOKUP(B99,'[2]Referencia Mensual 2019'!$A$90:$M$95,13,FALSE)</f>
        <v>847.6200000000001</v>
      </c>
      <c r="O99" s="100">
        <f t="shared" si="12"/>
        <v>1508.1000000000001</v>
      </c>
      <c r="P99" s="101">
        <f t="shared" si="9"/>
        <v>3016.2000000000003</v>
      </c>
      <c r="Q99" s="103">
        <f t="shared" si="10"/>
        <v>23830.320000000003</v>
      </c>
    </row>
    <row r="100" spans="1:17" ht="11.25">
      <c r="A100" s="22" t="s">
        <v>32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8"/>
      <c r="M100" s="23"/>
      <c r="N100" s="23"/>
      <c r="O100" s="28"/>
      <c r="P100" s="23"/>
      <c r="Q100" s="35"/>
    </row>
    <row r="101" spans="1:17" ht="11.25">
      <c r="A101" s="19" t="s">
        <v>306</v>
      </c>
      <c r="B101" s="21" t="s">
        <v>24</v>
      </c>
      <c r="C101" s="20">
        <v>18</v>
      </c>
      <c r="D101" s="20">
        <v>32</v>
      </c>
      <c r="E101" s="98">
        <f>VLOOKUP(B101,'[2]Referencia Mensual 2019'!$A$3:$N$8,14,FALSE)</f>
        <v>7632.120000000002</v>
      </c>
      <c r="F101" s="98">
        <f>VLOOKUP(B101,'[2]Referencia Mensual 2019'!$A$10:$N$15,14,FALSE)</f>
        <v>1213.8</v>
      </c>
      <c r="G101" s="98">
        <f>VLOOKUP(C101,'[2]Referencia Mensual 2019'!$A$24:$N$53,14,FALSE)</f>
        <v>5028.24</v>
      </c>
      <c r="H101" s="98">
        <f>VLOOKUP(B101,'[2]Referencia Mensual 2019'!$A$55:$N$60,14,FALSE)*D101</f>
        <v>8229.12</v>
      </c>
      <c r="I101" s="99">
        <f aca="true" t="shared" si="13" ref="I101:I120">SUM(E101:H101)</f>
        <v>22103.280000000002</v>
      </c>
      <c r="J101" s="98">
        <f>VLOOKUP(B101,'[2]Referencia Mensual 2019'!$A$69:$N$74,7,FALSE)</f>
        <v>630.21</v>
      </c>
      <c r="K101" s="98">
        <f>VLOOKUP(C101,'[2]Referencia Mensual 2019'!$A$24:$N$53,7,FALSE)*VLOOKUP(B101,'[2]Referencia Mensual 2019'!$A$83:$M$88,7,FALSE)+D101*VLOOKUP(B101,'[2]Referencia Mensual 2019'!$A$55:$N$60,7,FALSE)*VLOOKUP(B101,'[2]Referencia Mensual 2019'!$A$90:$M$95,7,FALSE)</f>
        <v>1104.7800000000002</v>
      </c>
      <c r="L101" s="100">
        <f aca="true" t="shared" si="14" ref="L101:L124">+J101+K101</f>
        <v>1734.9900000000002</v>
      </c>
      <c r="M101" s="98">
        <f>VLOOKUP(B101,'[2]Referencia Mensual 2019'!$A$69:$N$74,13,FALSE)</f>
        <v>630.21</v>
      </c>
      <c r="N101" s="98">
        <f>VLOOKUP(C101,'[2]Referencia Mensual 2019'!$A$24:$N$53,13,FALSE)*VLOOKUP(B101,'[2]Referencia Mensual 2019'!$A$83:$M$88,13,FALSE)+D101*VLOOKUP(B101,'[2]Referencia Mensual 2019'!$A$55:$N$60,13,FALSE)*VLOOKUP(B101,'[2]Referencia Mensual 2019'!$A$90:$M$95,13,FALSE)</f>
        <v>1104.7800000000002</v>
      </c>
      <c r="O101" s="100">
        <f aca="true" t="shared" si="15" ref="O101:O120">+M101+N101</f>
        <v>1734.9900000000002</v>
      </c>
      <c r="P101" s="101">
        <f aca="true" t="shared" si="16" ref="P101:P120">+L101+O101</f>
        <v>3469.9800000000005</v>
      </c>
      <c r="Q101" s="103">
        <f aca="true" t="shared" si="17" ref="Q101:Q120">+I101+P101</f>
        <v>25573.260000000002</v>
      </c>
    </row>
    <row r="102" spans="1:17" ht="11.25">
      <c r="A102" s="19" t="s">
        <v>307</v>
      </c>
      <c r="B102" s="21" t="s">
        <v>24</v>
      </c>
      <c r="C102" s="20">
        <v>18</v>
      </c>
      <c r="D102" s="20">
        <v>32</v>
      </c>
      <c r="E102" s="98">
        <f>VLOOKUP(B102,'[2]Referencia Mensual 2019'!$A$3:$N$8,14,FALSE)</f>
        <v>7632.120000000002</v>
      </c>
      <c r="F102" s="98">
        <f>VLOOKUP(B102,'[2]Referencia Mensual 2019'!$A$10:$N$15,14,FALSE)</f>
        <v>1213.8</v>
      </c>
      <c r="G102" s="98">
        <f>VLOOKUP(C102,'[2]Referencia Mensual 2019'!$A$24:$N$53,14,FALSE)</f>
        <v>5028.24</v>
      </c>
      <c r="H102" s="98">
        <f>VLOOKUP(B102,'[2]Referencia Mensual 2019'!$A$55:$N$60,14,FALSE)*D102</f>
        <v>8229.12</v>
      </c>
      <c r="I102" s="99">
        <f t="shared" si="13"/>
        <v>22103.280000000002</v>
      </c>
      <c r="J102" s="98">
        <f>VLOOKUP(B102,'[2]Referencia Mensual 2019'!$A$69:$N$74,7,FALSE)</f>
        <v>630.21</v>
      </c>
      <c r="K102" s="98">
        <f>VLOOKUP(C102,'[2]Referencia Mensual 2019'!$A$24:$N$53,7,FALSE)*VLOOKUP(B102,'[2]Referencia Mensual 2019'!$A$83:$M$88,7,FALSE)+D102*VLOOKUP(B102,'[2]Referencia Mensual 2019'!$A$55:$N$60,7,FALSE)*VLOOKUP(B102,'[2]Referencia Mensual 2019'!$A$90:$M$95,7,FALSE)</f>
        <v>1104.7800000000002</v>
      </c>
      <c r="L102" s="100">
        <f t="shared" si="14"/>
        <v>1734.9900000000002</v>
      </c>
      <c r="M102" s="98">
        <f>VLOOKUP(B102,'[2]Referencia Mensual 2019'!$A$69:$N$74,13,FALSE)</f>
        <v>630.21</v>
      </c>
      <c r="N102" s="98">
        <f>VLOOKUP(C102,'[2]Referencia Mensual 2019'!$A$24:$N$53,13,FALSE)*VLOOKUP(B102,'[2]Referencia Mensual 2019'!$A$83:$M$88,13,FALSE)+D102*VLOOKUP(B102,'[2]Referencia Mensual 2019'!$A$55:$N$60,13,FALSE)*VLOOKUP(B102,'[2]Referencia Mensual 2019'!$A$90:$M$95,13,FALSE)</f>
        <v>1104.7800000000002</v>
      </c>
      <c r="O102" s="100">
        <f t="shared" si="15"/>
        <v>1734.9900000000002</v>
      </c>
      <c r="P102" s="101">
        <f t="shared" si="16"/>
        <v>3469.9800000000005</v>
      </c>
      <c r="Q102" s="103">
        <f t="shared" si="17"/>
        <v>25573.260000000002</v>
      </c>
    </row>
    <row r="103" spans="1:17" ht="11.25">
      <c r="A103" s="19" t="s">
        <v>308</v>
      </c>
      <c r="B103" s="21" t="s">
        <v>24</v>
      </c>
      <c r="C103" s="20">
        <v>18</v>
      </c>
      <c r="D103" s="20">
        <v>32</v>
      </c>
      <c r="E103" s="98">
        <f>VLOOKUP(B103,'[2]Referencia Mensual 2019'!$A$3:$N$8,14,FALSE)</f>
        <v>7632.120000000002</v>
      </c>
      <c r="F103" s="98">
        <f>VLOOKUP(B103,'[2]Referencia Mensual 2019'!$A$10:$N$15,14,FALSE)</f>
        <v>1213.8</v>
      </c>
      <c r="G103" s="98">
        <f>VLOOKUP(C103,'[2]Referencia Mensual 2019'!$A$24:$N$53,14,FALSE)</f>
        <v>5028.24</v>
      </c>
      <c r="H103" s="98">
        <f>VLOOKUP(B103,'[2]Referencia Mensual 2019'!$A$55:$N$60,14,FALSE)*D103</f>
        <v>8229.12</v>
      </c>
      <c r="I103" s="99">
        <f t="shared" si="13"/>
        <v>22103.280000000002</v>
      </c>
      <c r="J103" s="98">
        <f>VLOOKUP(B103,'[2]Referencia Mensual 2019'!$A$69:$N$74,7,FALSE)</f>
        <v>630.21</v>
      </c>
      <c r="K103" s="98">
        <f>VLOOKUP(C103,'[2]Referencia Mensual 2019'!$A$24:$N$53,7,FALSE)*VLOOKUP(B103,'[2]Referencia Mensual 2019'!$A$83:$M$88,7,FALSE)+D103*VLOOKUP(B103,'[2]Referencia Mensual 2019'!$A$55:$N$60,7,FALSE)*VLOOKUP(B103,'[2]Referencia Mensual 2019'!$A$90:$M$95,7,FALSE)</f>
        <v>1104.7800000000002</v>
      </c>
      <c r="L103" s="100">
        <f t="shared" si="14"/>
        <v>1734.9900000000002</v>
      </c>
      <c r="M103" s="98">
        <f>VLOOKUP(B103,'[2]Referencia Mensual 2019'!$A$69:$N$74,13,FALSE)</f>
        <v>630.21</v>
      </c>
      <c r="N103" s="98">
        <f>VLOOKUP(C103,'[2]Referencia Mensual 2019'!$A$24:$N$53,13,FALSE)*VLOOKUP(B103,'[2]Referencia Mensual 2019'!$A$83:$M$88,13,FALSE)+D103*VLOOKUP(B103,'[2]Referencia Mensual 2019'!$A$55:$N$60,13,FALSE)*VLOOKUP(B103,'[2]Referencia Mensual 2019'!$A$90:$M$95,13,FALSE)</f>
        <v>1104.7800000000002</v>
      </c>
      <c r="O103" s="100">
        <f t="shared" si="15"/>
        <v>1734.9900000000002</v>
      </c>
      <c r="P103" s="101">
        <f t="shared" si="16"/>
        <v>3469.9800000000005</v>
      </c>
      <c r="Q103" s="103">
        <f t="shared" si="17"/>
        <v>25573.260000000002</v>
      </c>
    </row>
    <row r="104" spans="1:17" ht="11.25">
      <c r="A104" s="19" t="s">
        <v>309</v>
      </c>
      <c r="B104" s="21" t="s">
        <v>24</v>
      </c>
      <c r="C104" s="20">
        <v>18</v>
      </c>
      <c r="D104" s="20">
        <v>32</v>
      </c>
      <c r="E104" s="98">
        <f>VLOOKUP(B104,'[2]Referencia Mensual 2019'!$A$3:$N$8,14,FALSE)</f>
        <v>7632.120000000002</v>
      </c>
      <c r="F104" s="98">
        <f>VLOOKUP(B104,'[2]Referencia Mensual 2019'!$A$10:$N$15,14,FALSE)</f>
        <v>1213.8</v>
      </c>
      <c r="G104" s="98">
        <f>VLOOKUP(C104,'[2]Referencia Mensual 2019'!$A$24:$N$53,14,FALSE)</f>
        <v>5028.24</v>
      </c>
      <c r="H104" s="98">
        <f>VLOOKUP(B104,'[2]Referencia Mensual 2019'!$A$55:$N$60,14,FALSE)*D104</f>
        <v>8229.12</v>
      </c>
      <c r="I104" s="99">
        <f t="shared" si="13"/>
        <v>22103.280000000002</v>
      </c>
      <c r="J104" s="98">
        <f>VLOOKUP(B104,'[2]Referencia Mensual 2019'!$A$69:$N$74,7,FALSE)</f>
        <v>630.21</v>
      </c>
      <c r="K104" s="98">
        <f>VLOOKUP(C104,'[2]Referencia Mensual 2019'!$A$24:$N$53,7,FALSE)*VLOOKUP(B104,'[2]Referencia Mensual 2019'!$A$83:$M$88,7,FALSE)+D104*VLOOKUP(B104,'[2]Referencia Mensual 2019'!$A$55:$N$60,7,FALSE)*VLOOKUP(B104,'[2]Referencia Mensual 2019'!$A$90:$M$95,7,FALSE)</f>
        <v>1104.7800000000002</v>
      </c>
      <c r="L104" s="100">
        <f t="shared" si="14"/>
        <v>1734.9900000000002</v>
      </c>
      <c r="M104" s="98">
        <f>VLOOKUP(B104,'[2]Referencia Mensual 2019'!$A$69:$N$74,13,FALSE)</f>
        <v>630.21</v>
      </c>
      <c r="N104" s="98">
        <f>VLOOKUP(C104,'[2]Referencia Mensual 2019'!$A$24:$N$53,13,FALSE)*VLOOKUP(B104,'[2]Referencia Mensual 2019'!$A$83:$M$88,13,FALSE)+D104*VLOOKUP(B104,'[2]Referencia Mensual 2019'!$A$55:$N$60,13,FALSE)*VLOOKUP(B104,'[2]Referencia Mensual 2019'!$A$90:$M$95,13,FALSE)</f>
        <v>1104.7800000000002</v>
      </c>
      <c r="O104" s="100">
        <f t="shared" si="15"/>
        <v>1734.9900000000002</v>
      </c>
      <c r="P104" s="101">
        <f t="shared" si="16"/>
        <v>3469.9800000000005</v>
      </c>
      <c r="Q104" s="103">
        <f t="shared" si="17"/>
        <v>25573.260000000002</v>
      </c>
    </row>
    <row r="105" spans="1:17" ht="11.25">
      <c r="A105" s="19" t="s">
        <v>310</v>
      </c>
      <c r="B105" s="21" t="s">
        <v>24</v>
      </c>
      <c r="C105" s="20">
        <v>18</v>
      </c>
      <c r="D105" s="20">
        <v>32</v>
      </c>
      <c r="E105" s="98">
        <f>VLOOKUP(B105,'[2]Referencia Mensual 2019'!$A$3:$N$8,14,FALSE)</f>
        <v>7632.120000000002</v>
      </c>
      <c r="F105" s="98">
        <f>VLOOKUP(B105,'[2]Referencia Mensual 2019'!$A$10:$N$15,14,FALSE)</f>
        <v>1213.8</v>
      </c>
      <c r="G105" s="98">
        <f>VLOOKUP(C105,'[2]Referencia Mensual 2019'!$A$24:$N$53,14,FALSE)</f>
        <v>5028.24</v>
      </c>
      <c r="H105" s="98">
        <f>VLOOKUP(B105,'[2]Referencia Mensual 2019'!$A$55:$N$60,14,FALSE)*D105</f>
        <v>8229.12</v>
      </c>
      <c r="I105" s="99">
        <f t="shared" si="13"/>
        <v>22103.280000000002</v>
      </c>
      <c r="J105" s="98">
        <f>VLOOKUP(B105,'[2]Referencia Mensual 2019'!$A$69:$N$74,7,FALSE)</f>
        <v>630.21</v>
      </c>
      <c r="K105" s="98">
        <f>VLOOKUP(C105,'[2]Referencia Mensual 2019'!$A$24:$N$53,7,FALSE)*VLOOKUP(B105,'[2]Referencia Mensual 2019'!$A$83:$M$88,7,FALSE)+D105*VLOOKUP(B105,'[2]Referencia Mensual 2019'!$A$55:$N$60,7,FALSE)*VLOOKUP(B105,'[2]Referencia Mensual 2019'!$A$90:$M$95,7,FALSE)</f>
        <v>1104.7800000000002</v>
      </c>
      <c r="L105" s="100">
        <f t="shared" si="14"/>
        <v>1734.9900000000002</v>
      </c>
      <c r="M105" s="98">
        <f>VLOOKUP(B105,'[2]Referencia Mensual 2019'!$A$69:$N$74,13,FALSE)</f>
        <v>630.21</v>
      </c>
      <c r="N105" s="98">
        <f>VLOOKUP(C105,'[2]Referencia Mensual 2019'!$A$24:$N$53,13,FALSE)*VLOOKUP(B105,'[2]Referencia Mensual 2019'!$A$83:$M$88,13,FALSE)+D105*VLOOKUP(B105,'[2]Referencia Mensual 2019'!$A$55:$N$60,13,FALSE)*VLOOKUP(B105,'[2]Referencia Mensual 2019'!$A$90:$M$95,13,FALSE)</f>
        <v>1104.7800000000002</v>
      </c>
      <c r="O105" s="100">
        <f t="shared" si="15"/>
        <v>1734.9900000000002</v>
      </c>
      <c r="P105" s="101">
        <f t="shared" si="16"/>
        <v>3469.9800000000005</v>
      </c>
      <c r="Q105" s="103">
        <f t="shared" si="17"/>
        <v>25573.260000000002</v>
      </c>
    </row>
    <row r="106" spans="1:17" ht="11.25">
      <c r="A106" s="19" t="s">
        <v>12</v>
      </c>
      <c r="B106" s="21" t="s">
        <v>24</v>
      </c>
      <c r="C106" s="20">
        <v>18</v>
      </c>
      <c r="D106" s="18">
        <v>28</v>
      </c>
      <c r="E106" s="98">
        <f>VLOOKUP(B106,'[2]Referencia Mensual 2019'!$A$3:$N$8,14,FALSE)</f>
        <v>7632.120000000002</v>
      </c>
      <c r="F106" s="98">
        <f>VLOOKUP(B106,'[2]Referencia Mensual 2019'!$A$10:$N$15,14,FALSE)</f>
        <v>1213.8</v>
      </c>
      <c r="G106" s="98">
        <f>VLOOKUP(C106,'[2]Referencia Mensual 2019'!$A$24:$N$53,14,FALSE)</f>
        <v>5028.24</v>
      </c>
      <c r="H106" s="98">
        <f>VLOOKUP(B106,'[2]Referencia Mensual 2019'!$A$55:$N$60,14,FALSE)*D106</f>
        <v>7200.4800000000005</v>
      </c>
      <c r="I106" s="99">
        <f t="shared" si="13"/>
        <v>21074.640000000003</v>
      </c>
      <c r="J106" s="98">
        <f>VLOOKUP(B106,'[2]Referencia Mensual 2019'!$A$69:$N$74,7,FALSE)</f>
        <v>630.21</v>
      </c>
      <c r="K106" s="98">
        <f>VLOOKUP(C106,'[2]Referencia Mensual 2019'!$A$24:$N$53,7,FALSE)*VLOOKUP(B106,'[2]Referencia Mensual 2019'!$A$83:$M$88,7,FALSE)+D106*VLOOKUP(B106,'[2]Referencia Mensual 2019'!$A$55:$N$60,7,FALSE)*VLOOKUP(B106,'[2]Referencia Mensual 2019'!$A$90:$M$95,7,FALSE)</f>
        <v>1019.0600000000001</v>
      </c>
      <c r="L106" s="100">
        <f t="shared" si="14"/>
        <v>1649.27</v>
      </c>
      <c r="M106" s="98">
        <f>VLOOKUP(B106,'[2]Referencia Mensual 2019'!$A$69:$N$74,13,FALSE)</f>
        <v>630.21</v>
      </c>
      <c r="N106" s="98">
        <f>VLOOKUP(C106,'[2]Referencia Mensual 2019'!$A$24:$N$53,13,FALSE)*VLOOKUP(B106,'[2]Referencia Mensual 2019'!$A$83:$M$88,13,FALSE)+D106*VLOOKUP(B106,'[2]Referencia Mensual 2019'!$A$55:$N$60,13,FALSE)*VLOOKUP(B106,'[2]Referencia Mensual 2019'!$A$90:$M$95,13,FALSE)</f>
        <v>1019.0600000000001</v>
      </c>
      <c r="O106" s="100">
        <f t="shared" si="15"/>
        <v>1649.27</v>
      </c>
      <c r="P106" s="101">
        <f t="shared" si="16"/>
        <v>3298.54</v>
      </c>
      <c r="Q106" s="103">
        <f t="shared" si="17"/>
        <v>24373.180000000004</v>
      </c>
    </row>
    <row r="107" spans="1:17" ht="11.25">
      <c r="A107" s="19" t="s">
        <v>311</v>
      </c>
      <c r="B107" s="21" t="s">
        <v>24</v>
      </c>
      <c r="C107" s="20">
        <v>18</v>
      </c>
      <c r="D107" s="18">
        <v>28</v>
      </c>
      <c r="E107" s="98">
        <f>VLOOKUP(B107,'[2]Referencia Mensual 2019'!$A$3:$N$8,14,FALSE)</f>
        <v>7632.120000000002</v>
      </c>
      <c r="F107" s="98">
        <f>VLOOKUP(B107,'[2]Referencia Mensual 2019'!$A$10:$N$15,14,FALSE)</f>
        <v>1213.8</v>
      </c>
      <c r="G107" s="98">
        <f>VLOOKUP(C107,'[2]Referencia Mensual 2019'!$A$24:$N$53,14,FALSE)</f>
        <v>5028.24</v>
      </c>
      <c r="H107" s="98">
        <f>VLOOKUP(B107,'[2]Referencia Mensual 2019'!$A$55:$N$60,14,FALSE)*D107</f>
        <v>7200.4800000000005</v>
      </c>
      <c r="I107" s="99">
        <f t="shared" si="13"/>
        <v>21074.640000000003</v>
      </c>
      <c r="J107" s="98">
        <f>VLOOKUP(B107,'[2]Referencia Mensual 2019'!$A$69:$N$74,7,FALSE)</f>
        <v>630.21</v>
      </c>
      <c r="K107" s="98">
        <f>VLOOKUP(C107,'[2]Referencia Mensual 2019'!$A$24:$N$53,7,FALSE)*VLOOKUP(B107,'[2]Referencia Mensual 2019'!$A$83:$M$88,7,FALSE)+D107*VLOOKUP(B107,'[2]Referencia Mensual 2019'!$A$55:$N$60,7,FALSE)*VLOOKUP(B107,'[2]Referencia Mensual 2019'!$A$90:$M$95,7,FALSE)</f>
        <v>1019.0600000000001</v>
      </c>
      <c r="L107" s="100">
        <f t="shared" si="14"/>
        <v>1649.27</v>
      </c>
      <c r="M107" s="98">
        <f>VLOOKUP(B107,'[2]Referencia Mensual 2019'!$A$69:$N$74,13,FALSE)</f>
        <v>630.21</v>
      </c>
      <c r="N107" s="98">
        <f>VLOOKUP(C107,'[2]Referencia Mensual 2019'!$A$24:$N$53,13,FALSE)*VLOOKUP(B107,'[2]Referencia Mensual 2019'!$A$83:$M$88,13,FALSE)+D107*VLOOKUP(B107,'[2]Referencia Mensual 2019'!$A$55:$N$60,13,FALSE)*VLOOKUP(B107,'[2]Referencia Mensual 2019'!$A$90:$M$95,13,FALSE)</f>
        <v>1019.0600000000001</v>
      </c>
      <c r="O107" s="100">
        <f t="shared" si="15"/>
        <v>1649.27</v>
      </c>
      <c r="P107" s="101">
        <f t="shared" si="16"/>
        <v>3298.54</v>
      </c>
      <c r="Q107" s="103">
        <f t="shared" si="17"/>
        <v>24373.180000000004</v>
      </c>
    </row>
    <row r="108" spans="1:17" ht="11.25">
      <c r="A108" s="19" t="s">
        <v>312</v>
      </c>
      <c r="B108" s="21" t="s">
        <v>24</v>
      </c>
      <c r="C108" s="20">
        <v>16</v>
      </c>
      <c r="D108" s="18">
        <v>31</v>
      </c>
      <c r="E108" s="98">
        <f>VLOOKUP(B108,'[2]Referencia Mensual 2019'!$A$3:$N$8,14,FALSE)</f>
        <v>7632.120000000002</v>
      </c>
      <c r="F108" s="98">
        <f>VLOOKUP(B108,'[2]Referencia Mensual 2019'!$A$10:$N$15,14,FALSE)</f>
        <v>1213.8</v>
      </c>
      <c r="G108" s="98">
        <f>VLOOKUP(C108,'[2]Referencia Mensual 2019'!$A$24:$N$53,14,FALSE)</f>
        <v>4456.919999999999</v>
      </c>
      <c r="H108" s="98">
        <f>VLOOKUP(B108,'[2]Referencia Mensual 2019'!$A$55:$N$60,14,FALSE)*D108</f>
        <v>7971.960000000001</v>
      </c>
      <c r="I108" s="99">
        <f t="shared" si="13"/>
        <v>21274.800000000003</v>
      </c>
      <c r="J108" s="98">
        <f>VLOOKUP(B108,'[2]Referencia Mensual 2019'!$A$69:$N$74,7,FALSE)</f>
        <v>630.21</v>
      </c>
      <c r="K108" s="98">
        <f>VLOOKUP(C108,'[2]Referencia Mensual 2019'!$A$24:$N$53,7,FALSE)*VLOOKUP(B108,'[2]Referencia Mensual 2019'!$A$83:$M$88,7,FALSE)+D108*VLOOKUP(B108,'[2]Referencia Mensual 2019'!$A$55:$N$60,7,FALSE)*VLOOKUP(B108,'[2]Referencia Mensual 2019'!$A$90:$M$95,7,FALSE)</f>
        <v>1035.7400000000002</v>
      </c>
      <c r="L108" s="100">
        <f t="shared" si="14"/>
        <v>1665.9500000000003</v>
      </c>
      <c r="M108" s="98">
        <f>VLOOKUP(B108,'[2]Referencia Mensual 2019'!$A$69:$N$74,13,FALSE)</f>
        <v>630.21</v>
      </c>
      <c r="N108" s="98">
        <f>VLOOKUP(C108,'[2]Referencia Mensual 2019'!$A$24:$N$53,13,FALSE)*VLOOKUP(B108,'[2]Referencia Mensual 2019'!$A$83:$M$88,13,FALSE)+D108*VLOOKUP(B108,'[2]Referencia Mensual 2019'!$A$55:$N$60,13,FALSE)*VLOOKUP(B108,'[2]Referencia Mensual 2019'!$A$90:$M$95,13,FALSE)</f>
        <v>1035.7400000000002</v>
      </c>
      <c r="O108" s="100">
        <f t="shared" si="15"/>
        <v>1665.9500000000003</v>
      </c>
      <c r="P108" s="101">
        <f t="shared" si="16"/>
        <v>3331.9000000000005</v>
      </c>
      <c r="Q108" s="103">
        <f t="shared" si="17"/>
        <v>24606.700000000004</v>
      </c>
    </row>
    <row r="109" spans="1:17" ht="11.25">
      <c r="A109" s="19" t="s">
        <v>313</v>
      </c>
      <c r="B109" s="21" t="s">
        <v>24</v>
      </c>
      <c r="C109" s="20">
        <v>16</v>
      </c>
      <c r="D109" s="18">
        <v>30</v>
      </c>
      <c r="E109" s="98">
        <f>VLOOKUP(B109,'[2]Referencia Mensual 2019'!$A$3:$N$8,14,FALSE)</f>
        <v>7632.120000000002</v>
      </c>
      <c r="F109" s="98">
        <f>VLOOKUP(B109,'[2]Referencia Mensual 2019'!$A$10:$N$15,14,FALSE)</f>
        <v>1213.8</v>
      </c>
      <c r="G109" s="98">
        <f>VLOOKUP(C109,'[2]Referencia Mensual 2019'!$A$24:$N$53,14,FALSE)</f>
        <v>4456.919999999999</v>
      </c>
      <c r="H109" s="98">
        <f>VLOOKUP(B109,'[2]Referencia Mensual 2019'!$A$55:$N$60,14,FALSE)*D109</f>
        <v>7714.800000000001</v>
      </c>
      <c r="I109" s="99">
        <f t="shared" si="13"/>
        <v>21017.64</v>
      </c>
      <c r="J109" s="98">
        <f>VLOOKUP(B109,'[2]Referencia Mensual 2019'!$A$69:$N$74,7,FALSE)</f>
        <v>630.21</v>
      </c>
      <c r="K109" s="98">
        <f>VLOOKUP(C109,'[2]Referencia Mensual 2019'!$A$24:$N$53,7,FALSE)*VLOOKUP(B109,'[2]Referencia Mensual 2019'!$A$83:$M$88,7,FALSE)+D109*VLOOKUP(B109,'[2]Referencia Mensual 2019'!$A$55:$N$60,7,FALSE)*VLOOKUP(B109,'[2]Referencia Mensual 2019'!$A$90:$M$95,7,FALSE)</f>
        <v>1014.3100000000002</v>
      </c>
      <c r="L109" s="100">
        <f t="shared" si="14"/>
        <v>1644.5200000000002</v>
      </c>
      <c r="M109" s="98">
        <f>VLOOKUP(B109,'[2]Referencia Mensual 2019'!$A$69:$N$74,13,FALSE)</f>
        <v>630.21</v>
      </c>
      <c r="N109" s="98">
        <f>VLOOKUP(C109,'[2]Referencia Mensual 2019'!$A$24:$N$53,13,FALSE)*VLOOKUP(B109,'[2]Referencia Mensual 2019'!$A$83:$M$88,13,FALSE)+D109*VLOOKUP(B109,'[2]Referencia Mensual 2019'!$A$55:$N$60,13,FALSE)*VLOOKUP(B109,'[2]Referencia Mensual 2019'!$A$90:$M$95,13,FALSE)</f>
        <v>1014.3100000000002</v>
      </c>
      <c r="O109" s="100">
        <f t="shared" si="15"/>
        <v>1644.5200000000002</v>
      </c>
      <c r="P109" s="101">
        <f t="shared" si="16"/>
        <v>3289.0400000000004</v>
      </c>
      <c r="Q109" s="103">
        <f t="shared" si="17"/>
        <v>24306.68</v>
      </c>
    </row>
    <row r="110" spans="1:17" ht="11.25">
      <c r="A110" s="19" t="s">
        <v>314</v>
      </c>
      <c r="B110" s="21" t="s">
        <v>24</v>
      </c>
      <c r="C110" s="20">
        <v>16</v>
      </c>
      <c r="D110" s="18">
        <v>28</v>
      </c>
      <c r="E110" s="98">
        <f>VLOOKUP(B110,'[2]Referencia Mensual 2019'!$A$3:$N$8,14,FALSE)</f>
        <v>7632.120000000002</v>
      </c>
      <c r="F110" s="98">
        <f>VLOOKUP(B110,'[2]Referencia Mensual 2019'!$A$10:$N$15,14,FALSE)</f>
        <v>1213.8</v>
      </c>
      <c r="G110" s="98">
        <f>VLOOKUP(C110,'[2]Referencia Mensual 2019'!$A$24:$N$53,14,FALSE)</f>
        <v>4456.919999999999</v>
      </c>
      <c r="H110" s="98">
        <f>VLOOKUP(B110,'[2]Referencia Mensual 2019'!$A$55:$N$60,14,FALSE)*D110</f>
        <v>7200.4800000000005</v>
      </c>
      <c r="I110" s="99">
        <f t="shared" si="13"/>
        <v>20503.32</v>
      </c>
      <c r="J110" s="98">
        <f>VLOOKUP(B110,'[2]Referencia Mensual 2019'!$A$69:$N$74,7,FALSE)</f>
        <v>630.21</v>
      </c>
      <c r="K110" s="98">
        <f>VLOOKUP(C110,'[2]Referencia Mensual 2019'!$A$24:$N$53,7,FALSE)*VLOOKUP(B110,'[2]Referencia Mensual 2019'!$A$83:$M$88,7,FALSE)+D110*VLOOKUP(B110,'[2]Referencia Mensual 2019'!$A$55:$N$60,7,FALSE)*VLOOKUP(B110,'[2]Referencia Mensual 2019'!$A$90:$M$95,7,FALSE)</f>
        <v>971.45</v>
      </c>
      <c r="L110" s="100">
        <f t="shared" si="14"/>
        <v>1601.66</v>
      </c>
      <c r="M110" s="98">
        <f>VLOOKUP(B110,'[2]Referencia Mensual 2019'!$A$69:$N$74,13,FALSE)</f>
        <v>630.21</v>
      </c>
      <c r="N110" s="98">
        <f>VLOOKUP(C110,'[2]Referencia Mensual 2019'!$A$24:$N$53,13,FALSE)*VLOOKUP(B110,'[2]Referencia Mensual 2019'!$A$83:$M$88,13,FALSE)+D110*VLOOKUP(B110,'[2]Referencia Mensual 2019'!$A$55:$N$60,13,FALSE)*VLOOKUP(B110,'[2]Referencia Mensual 2019'!$A$90:$M$95,13,FALSE)</f>
        <v>971.45</v>
      </c>
      <c r="O110" s="100">
        <f t="shared" si="15"/>
        <v>1601.66</v>
      </c>
      <c r="P110" s="101">
        <f t="shared" si="16"/>
        <v>3203.32</v>
      </c>
      <c r="Q110" s="103">
        <f t="shared" si="17"/>
        <v>23706.64</v>
      </c>
    </row>
    <row r="111" spans="1:17" ht="11.25">
      <c r="A111" s="19" t="s">
        <v>315</v>
      </c>
      <c r="B111" s="21" t="s">
        <v>24</v>
      </c>
      <c r="C111" s="20">
        <v>16</v>
      </c>
      <c r="D111" s="18">
        <v>28</v>
      </c>
      <c r="E111" s="98">
        <f>VLOOKUP(B111,'[2]Referencia Mensual 2019'!$A$3:$N$8,14,FALSE)</f>
        <v>7632.120000000002</v>
      </c>
      <c r="F111" s="98">
        <f>VLOOKUP(B111,'[2]Referencia Mensual 2019'!$A$10:$N$15,14,FALSE)</f>
        <v>1213.8</v>
      </c>
      <c r="G111" s="98">
        <f>VLOOKUP(C111,'[2]Referencia Mensual 2019'!$A$24:$N$53,14,FALSE)</f>
        <v>4456.919999999999</v>
      </c>
      <c r="H111" s="98">
        <f>VLOOKUP(B111,'[2]Referencia Mensual 2019'!$A$55:$N$60,14,FALSE)*D111</f>
        <v>7200.4800000000005</v>
      </c>
      <c r="I111" s="99">
        <f t="shared" si="13"/>
        <v>20503.32</v>
      </c>
      <c r="J111" s="98">
        <f>VLOOKUP(B111,'[2]Referencia Mensual 2019'!$A$69:$N$74,7,FALSE)</f>
        <v>630.21</v>
      </c>
      <c r="K111" s="98">
        <f>VLOOKUP(C111,'[2]Referencia Mensual 2019'!$A$24:$N$53,7,FALSE)*VLOOKUP(B111,'[2]Referencia Mensual 2019'!$A$83:$M$88,7,FALSE)+D111*VLOOKUP(B111,'[2]Referencia Mensual 2019'!$A$55:$N$60,7,FALSE)*VLOOKUP(B111,'[2]Referencia Mensual 2019'!$A$90:$M$95,7,FALSE)</f>
        <v>971.45</v>
      </c>
      <c r="L111" s="100">
        <f t="shared" si="14"/>
        <v>1601.66</v>
      </c>
      <c r="M111" s="98">
        <f>VLOOKUP(B111,'[2]Referencia Mensual 2019'!$A$69:$N$74,13,FALSE)</f>
        <v>630.21</v>
      </c>
      <c r="N111" s="98">
        <f>VLOOKUP(C111,'[2]Referencia Mensual 2019'!$A$24:$N$53,13,FALSE)*VLOOKUP(B111,'[2]Referencia Mensual 2019'!$A$83:$M$88,13,FALSE)+D111*VLOOKUP(B111,'[2]Referencia Mensual 2019'!$A$55:$N$60,13,FALSE)*VLOOKUP(B111,'[2]Referencia Mensual 2019'!$A$90:$M$95,13,FALSE)</f>
        <v>971.45</v>
      </c>
      <c r="O111" s="100">
        <f t="shared" si="15"/>
        <v>1601.66</v>
      </c>
      <c r="P111" s="101">
        <f t="shared" si="16"/>
        <v>3203.32</v>
      </c>
      <c r="Q111" s="103">
        <f t="shared" si="17"/>
        <v>23706.64</v>
      </c>
    </row>
    <row r="112" spans="1:17" ht="11.25">
      <c r="A112" s="17" t="s">
        <v>316</v>
      </c>
      <c r="B112" s="21" t="s">
        <v>24</v>
      </c>
      <c r="C112" s="20">
        <v>16</v>
      </c>
      <c r="D112" s="18">
        <v>28</v>
      </c>
      <c r="E112" s="98">
        <f>VLOOKUP(B112,'[2]Referencia Mensual 2019'!$A$3:$N$8,14,FALSE)</f>
        <v>7632.120000000002</v>
      </c>
      <c r="F112" s="98">
        <f>VLOOKUP(B112,'[2]Referencia Mensual 2019'!$A$10:$N$15,14,FALSE)</f>
        <v>1213.8</v>
      </c>
      <c r="G112" s="98">
        <f>VLOOKUP(C112,'[2]Referencia Mensual 2019'!$A$24:$N$53,14,FALSE)</f>
        <v>4456.919999999999</v>
      </c>
      <c r="H112" s="98">
        <f>VLOOKUP(B112,'[2]Referencia Mensual 2019'!$A$55:$N$60,14,FALSE)*D112</f>
        <v>7200.4800000000005</v>
      </c>
      <c r="I112" s="99">
        <f t="shared" si="13"/>
        <v>20503.32</v>
      </c>
      <c r="J112" s="98">
        <f>VLOOKUP(B112,'[2]Referencia Mensual 2019'!$A$69:$N$74,7,FALSE)</f>
        <v>630.21</v>
      </c>
      <c r="K112" s="98">
        <f>VLOOKUP(C112,'[2]Referencia Mensual 2019'!$A$24:$N$53,7,FALSE)*VLOOKUP(B112,'[2]Referencia Mensual 2019'!$A$83:$M$88,7,FALSE)+D112*VLOOKUP(B112,'[2]Referencia Mensual 2019'!$A$55:$N$60,7,FALSE)*VLOOKUP(B112,'[2]Referencia Mensual 2019'!$A$90:$M$95,7,FALSE)</f>
        <v>971.45</v>
      </c>
      <c r="L112" s="100">
        <f t="shared" si="14"/>
        <v>1601.66</v>
      </c>
      <c r="M112" s="98">
        <f>VLOOKUP(B112,'[2]Referencia Mensual 2019'!$A$69:$N$74,13,FALSE)</f>
        <v>630.21</v>
      </c>
      <c r="N112" s="98">
        <f>VLOOKUP(C112,'[2]Referencia Mensual 2019'!$A$24:$N$53,13,FALSE)*VLOOKUP(B112,'[2]Referencia Mensual 2019'!$A$83:$M$88,13,FALSE)+D112*VLOOKUP(B112,'[2]Referencia Mensual 2019'!$A$55:$N$60,13,FALSE)*VLOOKUP(B112,'[2]Referencia Mensual 2019'!$A$90:$M$95,13,FALSE)</f>
        <v>971.45</v>
      </c>
      <c r="O112" s="100">
        <f t="shared" si="15"/>
        <v>1601.66</v>
      </c>
      <c r="P112" s="101">
        <f t="shared" si="16"/>
        <v>3203.32</v>
      </c>
      <c r="Q112" s="103">
        <f t="shared" si="17"/>
        <v>23706.64</v>
      </c>
    </row>
    <row r="113" spans="1:17" ht="11.25">
      <c r="A113" s="19" t="s">
        <v>317</v>
      </c>
      <c r="B113" s="21" t="s">
        <v>24</v>
      </c>
      <c r="C113" s="20">
        <v>14</v>
      </c>
      <c r="D113" s="18">
        <v>25</v>
      </c>
      <c r="E113" s="98">
        <f>VLOOKUP(B113,'[2]Referencia Mensual 2019'!$A$3:$N$8,14,FALSE)</f>
        <v>7632.120000000002</v>
      </c>
      <c r="F113" s="98">
        <f>VLOOKUP(B113,'[2]Referencia Mensual 2019'!$A$10:$N$15,14,FALSE)</f>
        <v>1213.8</v>
      </c>
      <c r="G113" s="98">
        <f>VLOOKUP(C113,'[2]Referencia Mensual 2019'!$A$24:$N$53,14,FALSE)</f>
        <v>3884.879999999999</v>
      </c>
      <c r="H113" s="98">
        <f>VLOOKUP(B113,'[2]Referencia Mensual 2019'!$A$55:$N$60,14,FALSE)*D113</f>
        <v>6429.000000000001</v>
      </c>
      <c r="I113" s="99">
        <f t="shared" si="13"/>
        <v>19159.800000000003</v>
      </c>
      <c r="J113" s="98">
        <f>VLOOKUP(B113,'[2]Referencia Mensual 2019'!$A$69:$N$74,7,FALSE)</f>
        <v>630.21</v>
      </c>
      <c r="K113" s="98">
        <f>VLOOKUP(C113,'[2]Referencia Mensual 2019'!$A$24:$N$53,7,FALSE)*VLOOKUP(B113,'[2]Referencia Mensual 2019'!$A$83:$M$88,7,FALSE)+D113*VLOOKUP(B113,'[2]Referencia Mensual 2019'!$A$55:$N$60,7,FALSE)*VLOOKUP(B113,'[2]Referencia Mensual 2019'!$A$90:$M$95,7,FALSE)</f>
        <v>859.4900000000001</v>
      </c>
      <c r="L113" s="100">
        <f t="shared" si="14"/>
        <v>1489.7000000000003</v>
      </c>
      <c r="M113" s="98">
        <f>VLOOKUP(B113,'[2]Referencia Mensual 2019'!$A$69:$N$74,13,FALSE)</f>
        <v>630.21</v>
      </c>
      <c r="N113" s="98">
        <f>VLOOKUP(C113,'[2]Referencia Mensual 2019'!$A$24:$N$53,13,FALSE)*VLOOKUP(B113,'[2]Referencia Mensual 2019'!$A$83:$M$88,13,FALSE)+D113*VLOOKUP(B113,'[2]Referencia Mensual 2019'!$A$55:$N$60,13,FALSE)*VLOOKUP(B113,'[2]Referencia Mensual 2019'!$A$90:$M$95,13,FALSE)</f>
        <v>859.4900000000001</v>
      </c>
      <c r="O113" s="100">
        <f t="shared" si="15"/>
        <v>1489.7000000000003</v>
      </c>
      <c r="P113" s="101">
        <f t="shared" si="16"/>
        <v>2979.4000000000005</v>
      </c>
      <c r="Q113" s="103">
        <f t="shared" si="17"/>
        <v>22139.200000000004</v>
      </c>
    </row>
    <row r="114" spans="1:17" ht="11.25">
      <c r="A114" s="19" t="s">
        <v>318</v>
      </c>
      <c r="B114" s="21" t="s">
        <v>24</v>
      </c>
      <c r="C114" s="20">
        <v>14</v>
      </c>
      <c r="D114" s="18">
        <v>25</v>
      </c>
      <c r="E114" s="98">
        <f>VLOOKUP(B114,'[2]Referencia Mensual 2019'!$A$3:$N$8,14,FALSE)</f>
        <v>7632.120000000002</v>
      </c>
      <c r="F114" s="98">
        <f>VLOOKUP(B114,'[2]Referencia Mensual 2019'!$A$10:$N$15,14,FALSE)</f>
        <v>1213.8</v>
      </c>
      <c r="G114" s="98">
        <f>VLOOKUP(C114,'[2]Referencia Mensual 2019'!$A$24:$N$53,14,FALSE)</f>
        <v>3884.879999999999</v>
      </c>
      <c r="H114" s="98">
        <f>VLOOKUP(B114,'[2]Referencia Mensual 2019'!$A$55:$N$60,14,FALSE)*D114</f>
        <v>6429.000000000001</v>
      </c>
      <c r="I114" s="99">
        <f t="shared" si="13"/>
        <v>19159.800000000003</v>
      </c>
      <c r="J114" s="98">
        <f>VLOOKUP(B114,'[2]Referencia Mensual 2019'!$A$69:$N$74,7,FALSE)</f>
        <v>630.21</v>
      </c>
      <c r="K114" s="98">
        <f>VLOOKUP(C114,'[2]Referencia Mensual 2019'!$A$24:$N$53,7,FALSE)*VLOOKUP(B114,'[2]Referencia Mensual 2019'!$A$83:$M$88,7,FALSE)+D114*VLOOKUP(B114,'[2]Referencia Mensual 2019'!$A$55:$N$60,7,FALSE)*VLOOKUP(B114,'[2]Referencia Mensual 2019'!$A$90:$M$95,7,FALSE)</f>
        <v>859.4900000000001</v>
      </c>
      <c r="L114" s="100">
        <f t="shared" si="14"/>
        <v>1489.7000000000003</v>
      </c>
      <c r="M114" s="98">
        <f>VLOOKUP(B114,'[2]Referencia Mensual 2019'!$A$69:$N$74,13,FALSE)</f>
        <v>630.21</v>
      </c>
      <c r="N114" s="98">
        <f>VLOOKUP(C114,'[2]Referencia Mensual 2019'!$A$24:$N$53,13,FALSE)*VLOOKUP(B114,'[2]Referencia Mensual 2019'!$A$83:$M$88,13,FALSE)+D114*VLOOKUP(B114,'[2]Referencia Mensual 2019'!$A$55:$N$60,13,FALSE)*VLOOKUP(B114,'[2]Referencia Mensual 2019'!$A$90:$M$95,13,FALSE)</f>
        <v>859.4900000000001</v>
      </c>
      <c r="O114" s="100">
        <f t="shared" si="15"/>
        <v>1489.7000000000003</v>
      </c>
      <c r="P114" s="101">
        <f t="shared" si="16"/>
        <v>2979.4000000000005</v>
      </c>
      <c r="Q114" s="103">
        <f t="shared" si="17"/>
        <v>22139.200000000004</v>
      </c>
    </row>
    <row r="115" spans="1:17" ht="11.25">
      <c r="A115" s="19" t="s">
        <v>319</v>
      </c>
      <c r="B115" s="21" t="s">
        <v>24</v>
      </c>
      <c r="C115" s="20">
        <v>14</v>
      </c>
      <c r="D115" s="18">
        <v>25</v>
      </c>
      <c r="E115" s="98">
        <f>VLOOKUP(B115,'[2]Referencia Mensual 2019'!$A$3:$N$8,14,FALSE)</f>
        <v>7632.120000000002</v>
      </c>
      <c r="F115" s="98">
        <f>VLOOKUP(B115,'[2]Referencia Mensual 2019'!$A$10:$N$15,14,FALSE)</f>
        <v>1213.8</v>
      </c>
      <c r="G115" s="98">
        <f>VLOOKUP(C115,'[2]Referencia Mensual 2019'!$A$24:$N$53,14,FALSE)</f>
        <v>3884.879999999999</v>
      </c>
      <c r="H115" s="98">
        <f>VLOOKUP(B115,'[2]Referencia Mensual 2019'!$A$55:$N$60,14,FALSE)*D115</f>
        <v>6429.000000000001</v>
      </c>
      <c r="I115" s="99">
        <f t="shared" si="13"/>
        <v>19159.800000000003</v>
      </c>
      <c r="J115" s="98">
        <f>VLOOKUP(B115,'[2]Referencia Mensual 2019'!$A$69:$N$74,7,FALSE)</f>
        <v>630.21</v>
      </c>
      <c r="K115" s="98">
        <f>VLOOKUP(C115,'[2]Referencia Mensual 2019'!$A$24:$N$53,7,FALSE)*VLOOKUP(B115,'[2]Referencia Mensual 2019'!$A$83:$M$88,7,FALSE)+D115*VLOOKUP(B115,'[2]Referencia Mensual 2019'!$A$55:$N$60,7,FALSE)*VLOOKUP(B115,'[2]Referencia Mensual 2019'!$A$90:$M$95,7,FALSE)</f>
        <v>859.4900000000001</v>
      </c>
      <c r="L115" s="100">
        <f t="shared" si="14"/>
        <v>1489.7000000000003</v>
      </c>
      <c r="M115" s="98">
        <f>VLOOKUP(B115,'[2]Referencia Mensual 2019'!$A$69:$N$74,13,FALSE)</f>
        <v>630.21</v>
      </c>
      <c r="N115" s="98">
        <f>VLOOKUP(C115,'[2]Referencia Mensual 2019'!$A$24:$N$53,13,FALSE)*VLOOKUP(B115,'[2]Referencia Mensual 2019'!$A$83:$M$88,13,FALSE)+D115*VLOOKUP(B115,'[2]Referencia Mensual 2019'!$A$55:$N$60,13,FALSE)*VLOOKUP(B115,'[2]Referencia Mensual 2019'!$A$90:$M$95,13,FALSE)</f>
        <v>859.4900000000001</v>
      </c>
      <c r="O115" s="100">
        <f t="shared" si="15"/>
        <v>1489.7000000000003</v>
      </c>
      <c r="P115" s="101">
        <f t="shared" si="16"/>
        <v>2979.4000000000005</v>
      </c>
      <c r="Q115" s="103">
        <f t="shared" si="17"/>
        <v>22139.200000000004</v>
      </c>
    </row>
    <row r="116" spans="1:17" ht="11.25">
      <c r="A116" s="19" t="s">
        <v>319</v>
      </c>
      <c r="B116" s="21" t="s">
        <v>24</v>
      </c>
      <c r="C116" s="20">
        <v>14</v>
      </c>
      <c r="D116" s="18">
        <v>23</v>
      </c>
      <c r="E116" s="98">
        <f>VLOOKUP(B116,'[2]Referencia Mensual 2019'!$A$3:$N$8,14,FALSE)</f>
        <v>7632.120000000002</v>
      </c>
      <c r="F116" s="98">
        <f>VLOOKUP(B116,'[2]Referencia Mensual 2019'!$A$10:$N$15,14,FALSE)</f>
        <v>1213.8</v>
      </c>
      <c r="G116" s="98">
        <f>VLOOKUP(C116,'[2]Referencia Mensual 2019'!$A$24:$N$53,14,FALSE)</f>
        <v>3884.879999999999</v>
      </c>
      <c r="H116" s="98">
        <f>VLOOKUP(B116,'[2]Referencia Mensual 2019'!$A$55:$N$60,14,FALSE)*D116</f>
        <v>5914.68</v>
      </c>
      <c r="I116" s="99">
        <f t="shared" si="13"/>
        <v>18645.480000000003</v>
      </c>
      <c r="J116" s="98">
        <f>VLOOKUP(B116,'[2]Referencia Mensual 2019'!$A$69:$N$74,7,FALSE)</f>
        <v>630.21</v>
      </c>
      <c r="K116" s="98">
        <f>VLOOKUP(C116,'[2]Referencia Mensual 2019'!$A$24:$N$53,7,FALSE)*VLOOKUP(B116,'[2]Referencia Mensual 2019'!$A$83:$M$88,7,FALSE)+D116*VLOOKUP(B116,'[2]Referencia Mensual 2019'!$A$55:$N$60,7,FALSE)*VLOOKUP(B116,'[2]Referencia Mensual 2019'!$A$90:$M$95,7,FALSE)</f>
        <v>816.6300000000001</v>
      </c>
      <c r="L116" s="100">
        <f t="shared" si="14"/>
        <v>1446.8400000000001</v>
      </c>
      <c r="M116" s="98">
        <f>VLOOKUP(B116,'[2]Referencia Mensual 2019'!$A$69:$N$74,13,FALSE)</f>
        <v>630.21</v>
      </c>
      <c r="N116" s="98">
        <f>VLOOKUP(C116,'[2]Referencia Mensual 2019'!$A$24:$N$53,13,FALSE)*VLOOKUP(B116,'[2]Referencia Mensual 2019'!$A$83:$M$88,13,FALSE)+D116*VLOOKUP(B116,'[2]Referencia Mensual 2019'!$A$55:$N$60,13,FALSE)*VLOOKUP(B116,'[2]Referencia Mensual 2019'!$A$90:$M$95,13,FALSE)</f>
        <v>816.6300000000001</v>
      </c>
      <c r="O116" s="100">
        <f t="shared" si="15"/>
        <v>1446.8400000000001</v>
      </c>
      <c r="P116" s="101">
        <f t="shared" si="16"/>
        <v>2893.6800000000003</v>
      </c>
      <c r="Q116" s="103">
        <f t="shared" si="17"/>
        <v>21539.160000000003</v>
      </c>
    </row>
    <row r="117" spans="1:17" ht="11.25">
      <c r="A117" s="19" t="s">
        <v>320</v>
      </c>
      <c r="B117" s="21" t="s">
        <v>24</v>
      </c>
      <c r="C117" s="20">
        <v>12</v>
      </c>
      <c r="D117" s="20">
        <v>18</v>
      </c>
      <c r="E117" s="98">
        <f>VLOOKUP(B117,'[2]Referencia Mensual 2019'!$A$3:$N$8,14,FALSE)</f>
        <v>7632.120000000002</v>
      </c>
      <c r="F117" s="98">
        <f>VLOOKUP(B117,'[2]Referencia Mensual 2019'!$A$10:$N$15,14,FALSE)</f>
        <v>1213.8</v>
      </c>
      <c r="G117" s="98">
        <f>VLOOKUP(C117,'[2]Referencia Mensual 2019'!$A$24:$N$53,14,FALSE)</f>
        <v>3312.48</v>
      </c>
      <c r="H117" s="98">
        <f>VLOOKUP(B117,'[2]Referencia Mensual 2019'!$A$55:$N$60,14,FALSE)*D117</f>
        <v>4628.88</v>
      </c>
      <c r="I117" s="99">
        <f t="shared" si="13"/>
        <v>16787.280000000002</v>
      </c>
      <c r="J117" s="98">
        <f>VLOOKUP(B117,'[2]Referencia Mensual 2019'!$A$69:$N$74,7,FALSE)</f>
        <v>630.21</v>
      </c>
      <c r="K117" s="98">
        <f>VLOOKUP(C117,'[2]Referencia Mensual 2019'!$A$24:$N$53,7,FALSE)*VLOOKUP(B117,'[2]Referencia Mensual 2019'!$A$83:$M$88,7,FALSE)+D117*VLOOKUP(B117,'[2]Referencia Mensual 2019'!$A$55:$N$60,7,FALSE)*VLOOKUP(B117,'[2]Referencia Mensual 2019'!$A$90:$M$95,7,FALSE)</f>
        <v>661.7800000000001</v>
      </c>
      <c r="L117" s="100">
        <f t="shared" si="14"/>
        <v>1291.9900000000002</v>
      </c>
      <c r="M117" s="98">
        <f>VLOOKUP(B117,'[2]Referencia Mensual 2019'!$A$69:$N$74,13,FALSE)</f>
        <v>630.21</v>
      </c>
      <c r="N117" s="98">
        <f>VLOOKUP(C117,'[2]Referencia Mensual 2019'!$A$24:$N$53,13,FALSE)*VLOOKUP(B117,'[2]Referencia Mensual 2019'!$A$83:$M$88,13,FALSE)+D117*VLOOKUP(B117,'[2]Referencia Mensual 2019'!$A$55:$N$60,13,FALSE)*VLOOKUP(B117,'[2]Referencia Mensual 2019'!$A$90:$M$95,13,FALSE)</f>
        <v>661.7800000000001</v>
      </c>
      <c r="O117" s="100">
        <f t="shared" si="15"/>
        <v>1291.9900000000002</v>
      </c>
      <c r="P117" s="101">
        <f t="shared" si="16"/>
        <v>2583.9800000000005</v>
      </c>
      <c r="Q117" s="103">
        <f t="shared" si="17"/>
        <v>19371.260000000002</v>
      </c>
    </row>
    <row r="118" spans="1:17" ht="11.25">
      <c r="A118" s="19" t="s">
        <v>321</v>
      </c>
      <c r="B118" s="21" t="s">
        <v>24</v>
      </c>
      <c r="C118" s="20">
        <v>12</v>
      </c>
      <c r="D118" s="20">
        <v>18</v>
      </c>
      <c r="E118" s="98">
        <f>VLOOKUP(B118,'[2]Referencia Mensual 2019'!$A$3:$N$8,14,FALSE)</f>
        <v>7632.120000000002</v>
      </c>
      <c r="F118" s="98">
        <f>VLOOKUP(B118,'[2]Referencia Mensual 2019'!$A$10:$N$15,14,FALSE)</f>
        <v>1213.8</v>
      </c>
      <c r="G118" s="98">
        <f>VLOOKUP(C118,'[2]Referencia Mensual 2019'!$A$24:$N$53,14,FALSE)</f>
        <v>3312.48</v>
      </c>
      <c r="H118" s="98">
        <f>VLOOKUP(B118,'[2]Referencia Mensual 2019'!$A$55:$N$60,14,FALSE)*D118</f>
        <v>4628.88</v>
      </c>
      <c r="I118" s="99">
        <f t="shared" si="13"/>
        <v>16787.280000000002</v>
      </c>
      <c r="J118" s="98">
        <f>VLOOKUP(B118,'[2]Referencia Mensual 2019'!$A$69:$N$74,7,FALSE)</f>
        <v>630.21</v>
      </c>
      <c r="K118" s="98">
        <f>VLOOKUP(C118,'[2]Referencia Mensual 2019'!$A$24:$N$53,7,FALSE)*VLOOKUP(B118,'[2]Referencia Mensual 2019'!$A$83:$M$88,7,FALSE)+D118*VLOOKUP(B118,'[2]Referencia Mensual 2019'!$A$55:$N$60,7,FALSE)*VLOOKUP(B118,'[2]Referencia Mensual 2019'!$A$90:$M$95,7,FALSE)</f>
        <v>661.7800000000001</v>
      </c>
      <c r="L118" s="100">
        <f t="shared" si="14"/>
        <v>1291.9900000000002</v>
      </c>
      <c r="M118" s="98">
        <f>VLOOKUP(B118,'[2]Referencia Mensual 2019'!$A$69:$N$74,13,FALSE)</f>
        <v>630.21</v>
      </c>
      <c r="N118" s="98">
        <f>VLOOKUP(C118,'[2]Referencia Mensual 2019'!$A$24:$N$53,13,FALSE)*VLOOKUP(B118,'[2]Referencia Mensual 2019'!$A$83:$M$88,13,FALSE)+D118*VLOOKUP(B118,'[2]Referencia Mensual 2019'!$A$55:$N$60,13,FALSE)*VLOOKUP(B118,'[2]Referencia Mensual 2019'!$A$90:$M$95,13,FALSE)</f>
        <v>661.7800000000001</v>
      </c>
      <c r="O118" s="100">
        <f t="shared" si="15"/>
        <v>1291.9900000000002</v>
      </c>
      <c r="P118" s="101">
        <f t="shared" si="16"/>
        <v>2583.9800000000005</v>
      </c>
      <c r="Q118" s="103">
        <f t="shared" si="17"/>
        <v>19371.260000000002</v>
      </c>
    </row>
    <row r="119" spans="1:17" ht="11.25">
      <c r="A119" s="19" t="s">
        <v>322</v>
      </c>
      <c r="B119" s="21" t="s">
        <v>24</v>
      </c>
      <c r="C119" s="20">
        <v>12</v>
      </c>
      <c r="D119" s="20">
        <v>18</v>
      </c>
      <c r="E119" s="98">
        <f>VLOOKUP(B119,'[2]Referencia Mensual 2019'!$A$3:$N$8,14,FALSE)</f>
        <v>7632.120000000002</v>
      </c>
      <c r="F119" s="98">
        <f>VLOOKUP(B119,'[2]Referencia Mensual 2019'!$A$10:$N$15,14,FALSE)</f>
        <v>1213.8</v>
      </c>
      <c r="G119" s="98">
        <f>VLOOKUP(C119,'[2]Referencia Mensual 2019'!$A$24:$N$53,14,FALSE)</f>
        <v>3312.48</v>
      </c>
      <c r="H119" s="98">
        <f>VLOOKUP(B119,'[2]Referencia Mensual 2019'!$A$55:$N$60,14,FALSE)*D119</f>
        <v>4628.88</v>
      </c>
      <c r="I119" s="99">
        <f t="shared" si="13"/>
        <v>16787.280000000002</v>
      </c>
      <c r="J119" s="98">
        <f>VLOOKUP(B119,'[2]Referencia Mensual 2019'!$A$69:$N$74,7,FALSE)</f>
        <v>630.21</v>
      </c>
      <c r="K119" s="98">
        <f>VLOOKUP(C119,'[2]Referencia Mensual 2019'!$A$24:$N$53,7,FALSE)*VLOOKUP(B119,'[2]Referencia Mensual 2019'!$A$83:$M$88,7,FALSE)+D119*VLOOKUP(B119,'[2]Referencia Mensual 2019'!$A$55:$N$60,7,FALSE)*VLOOKUP(B119,'[2]Referencia Mensual 2019'!$A$90:$M$95,7,FALSE)</f>
        <v>661.7800000000001</v>
      </c>
      <c r="L119" s="100">
        <f t="shared" si="14"/>
        <v>1291.9900000000002</v>
      </c>
      <c r="M119" s="98">
        <f>VLOOKUP(B119,'[2]Referencia Mensual 2019'!$A$69:$N$74,13,FALSE)</f>
        <v>630.21</v>
      </c>
      <c r="N119" s="98">
        <f>VLOOKUP(C119,'[2]Referencia Mensual 2019'!$A$24:$N$53,13,FALSE)*VLOOKUP(B119,'[2]Referencia Mensual 2019'!$A$83:$M$88,13,FALSE)+D119*VLOOKUP(B119,'[2]Referencia Mensual 2019'!$A$55:$N$60,13,FALSE)*VLOOKUP(B119,'[2]Referencia Mensual 2019'!$A$90:$M$95,13,FALSE)</f>
        <v>661.7800000000001</v>
      </c>
      <c r="O119" s="100">
        <f t="shared" si="15"/>
        <v>1291.9900000000002</v>
      </c>
      <c r="P119" s="101">
        <f t="shared" si="16"/>
        <v>2583.9800000000005</v>
      </c>
      <c r="Q119" s="103">
        <f t="shared" si="17"/>
        <v>19371.260000000002</v>
      </c>
    </row>
    <row r="120" spans="1:17" ht="11.25">
      <c r="A120" s="19" t="s">
        <v>323</v>
      </c>
      <c r="B120" s="21" t="s">
        <v>24</v>
      </c>
      <c r="C120" s="20">
        <v>12</v>
      </c>
      <c r="D120" s="20">
        <v>18</v>
      </c>
      <c r="E120" s="98">
        <f>VLOOKUP(B120,'[2]Referencia Mensual 2019'!$A$3:$N$8,14,FALSE)</f>
        <v>7632.120000000002</v>
      </c>
      <c r="F120" s="98">
        <f>VLOOKUP(B120,'[2]Referencia Mensual 2019'!$A$10:$N$15,14,FALSE)</f>
        <v>1213.8</v>
      </c>
      <c r="G120" s="98">
        <f>VLOOKUP(C120,'[2]Referencia Mensual 2019'!$A$24:$N$53,14,FALSE)</f>
        <v>3312.48</v>
      </c>
      <c r="H120" s="98">
        <f>VLOOKUP(B120,'[2]Referencia Mensual 2019'!$A$55:$N$60,14,FALSE)*D120</f>
        <v>4628.88</v>
      </c>
      <c r="I120" s="99">
        <f t="shared" si="13"/>
        <v>16787.280000000002</v>
      </c>
      <c r="J120" s="98">
        <f>VLOOKUP(B120,'[2]Referencia Mensual 2019'!$A$69:$N$74,7,FALSE)</f>
        <v>630.21</v>
      </c>
      <c r="K120" s="98">
        <f>VLOOKUP(C120,'[2]Referencia Mensual 2019'!$A$24:$N$53,7,FALSE)*VLOOKUP(B120,'[2]Referencia Mensual 2019'!$A$83:$M$88,7,FALSE)+D120*VLOOKUP(B120,'[2]Referencia Mensual 2019'!$A$55:$N$60,7,FALSE)*VLOOKUP(B120,'[2]Referencia Mensual 2019'!$A$90:$M$95,7,FALSE)</f>
        <v>661.7800000000001</v>
      </c>
      <c r="L120" s="100">
        <f t="shared" si="14"/>
        <v>1291.9900000000002</v>
      </c>
      <c r="M120" s="98">
        <f>VLOOKUP(B120,'[2]Referencia Mensual 2019'!$A$69:$N$74,13,FALSE)</f>
        <v>630.21</v>
      </c>
      <c r="N120" s="98">
        <f>VLOOKUP(C120,'[2]Referencia Mensual 2019'!$A$24:$N$53,13,FALSE)*VLOOKUP(B120,'[2]Referencia Mensual 2019'!$A$83:$M$88,13,FALSE)+D120*VLOOKUP(B120,'[2]Referencia Mensual 2019'!$A$55:$N$60,13,FALSE)*VLOOKUP(B120,'[2]Referencia Mensual 2019'!$A$90:$M$95,13,FALSE)</f>
        <v>661.7800000000001</v>
      </c>
      <c r="O120" s="100">
        <f t="shared" si="15"/>
        <v>1291.9900000000002</v>
      </c>
      <c r="P120" s="101">
        <f t="shared" si="16"/>
        <v>2583.9800000000005</v>
      </c>
      <c r="Q120" s="103">
        <f t="shared" si="17"/>
        <v>19371.260000000002</v>
      </c>
    </row>
    <row r="121" spans="1:17" ht="11.25">
      <c r="A121" s="22" t="s">
        <v>25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8"/>
      <c r="M121" s="23"/>
      <c r="N121" s="23"/>
      <c r="O121" s="28"/>
      <c r="P121" s="23"/>
      <c r="Q121" s="35"/>
    </row>
    <row r="122" spans="1:17" ht="11.25">
      <c r="A122" s="19" t="s">
        <v>17</v>
      </c>
      <c r="B122" s="21" t="s">
        <v>16</v>
      </c>
      <c r="C122" s="20">
        <v>14</v>
      </c>
      <c r="D122" s="20">
        <v>26</v>
      </c>
      <c r="E122" s="98">
        <f>VLOOKUP(B122,'[2]Referencia Mensual 2019'!$A$3:$N$8,14,FALSE)</f>
        <v>6985.319999999999</v>
      </c>
      <c r="F122" s="98">
        <f>VLOOKUP(B122,'[2]Referencia Mensual 2019'!$A$10:$N$15,14,FALSE)</f>
        <v>1072.2</v>
      </c>
      <c r="G122" s="98">
        <f>VLOOKUP(C122,'[2]Referencia Mensual 2019'!$A$24:$N$53,14,FALSE)</f>
        <v>3884.879999999999</v>
      </c>
      <c r="H122" s="98">
        <f>VLOOKUP(B122,'[2]Referencia Mensual 2019'!$A$55:$N$60,14,FALSE)*D122</f>
        <v>6686.160000000001</v>
      </c>
      <c r="I122" s="99">
        <f>SUM(E122:H122)</f>
        <v>18628.559999999998</v>
      </c>
      <c r="J122" s="98">
        <f>VLOOKUP(B122,'[2]Referencia Mensual 2019'!$A$69:$N$74,7,FALSE)</f>
        <v>582.11</v>
      </c>
      <c r="K122" s="98">
        <f>VLOOKUP(C122,'[2]Referencia Mensual 2019'!$A$24:$N$53,7,FALSE)*VLOOKUP(B122,'[2]Referencia Mensual 2019'!$A$83:$M$88,7,FALSE)+D122*VLOOKUP(B122,'[2]Referencia Mensual 2019'!$A$55:$N$60,7,FALSE)*VLOOKUP(B122,'[2]Referencia Mensual 2019'!$A$90:$M$95,7,FALSE)</f>
        <v>880.9200000000001</v>
      </c>
      <c r="L122" s="100">
        <f t="shared" si="14"/>
        <v>1463.0300000000002</v>
      </c>
      <c r="M122" s="98">
        <f>VLOOKUP(B122,'[2]Referencia Mensual 2019'!$A$69:$N$74,13,FALSE)</f>
        <v>582.11</v>
      </c>
      <c r="N122" s="98">
        <f>VLOOKUP(C122,'[2]Referencia Mensual 2019'!$A$24:$N$53,13,FALSE)*VLOOKUP(B122,'[2]Referencia Mensual 2019'!$A$83:$M$88,13,FALSE)+D122*VLOOKUP(B122,'[2]Referencia Mensual 2019'!$A$55:$N$60,13,FALSE)*VLOOKUP(B122,'[2]Referencia Mensual 2019'!$A$90:$M$95,13,FALSE)</f>
        <v>880.9200000000001</v>
      </c>
      <c r="O122" s="100">
        <f>+M122+N122</f>
        <v>1463.0300000000002</v>
      </c>
      <c r="P122" s="101">
        <f>+L122+O122</f>
        <v>2926.0600000000004</v>
      </c>
      <c r="Q122" s="103">
        <f>+I122+P122</f>
        <v>21554.62</v>
      </c>
    </row>
    <row r="123" spans="1:17" ht="11.25">
      <c r="A123" s="19" t="s">
        <v>18</v>
      </c>
      <c r="B123" s="21" t="s">
        <v>16</v>
      </c>
      <c r="C123" s="20">
        <v>14</v>
      </c>
      <c r="D123" s="20">
        <v>23</v>
      </c>
      <c r="E123" s="98">
        <f>VLOOKUP(B123,'[2]Referencia Mensual 2019'!$A$3:$N$8,14,FALSE)</f>
        <v>6985.319999999999</v>
      </c>
      <c r="F123" s="98">
        <f>VLOOKUP(B123,'[2]Referencia Mensual 2019'!$A$10:$N$15,14,FALSE)</f>
        <v>1072.2</v>
      </c>
      <c r="G123" s="98">
        <f>VLOOKUP(C123,'[2]Referencia Mensual 2019'!$A$24:$N$53,14,FALSE)</f>
        <v>3884.879999999999</v>
      </c>
      <c r="H123" s="98">
        <f>VLOOKUP(B123,'[2]Referencia Mensual 2019'!$A$55:$N$60,14,FALSE)*D123</f>
        <v>5914.68</v>
      </c>
      <c r="I123" s="99">
        <f>SUM(E123:H123)</f>
        <v>17857.079999999998</v>
      </c>
      <c r="J123" s="98">
        <f>VLOOKUP(B123,'[2]Referencia Mensual 2019'!$A$69:$N$74,7,FALSE)</f>
        <v>582.11</v>
      </c>
      <c r="K123" s="98">
        <f>VLOOKUP(C123,'[2]Referencia Mensual 2019'!$A$24:$N$53,7,FALSE)*VLOOKUP(B123,'[2]Referencia Mensual 2019'!$A$83:$M$88,7,FALSE)+D123*VLOOKUP(B123,'[2]Referencia Mensual 2019'!$A$55:$N$60,7,FALSE)*VLOOKUP(B123,'[2]Referencia Mensual 2019'!$A$90:$M$95,7,FALSE)</f>
        <v>816.6300000000001</v>
      </c>
      <c r="L123" s="100">
        <f t="shared" si="14"/>
        <v>1398.7400000000002</v>
      </c>
      <c r="M123" s="98">
        <f>VLOOKUP(B123,'[2]Referencia Mensual 2019'!$A$69:$N$74,13,FALSE)</f>
        <v>582.11</v>
      </c>
      <c r="N123" s="98">
        <f>VLOOKUP(C123,'[2]Referencia Mensual 2019'!$A$24:$N$53,13,FALSE)*VLOOKUP(B123,'[2]Referencia Mensual 2019'!$A$83:$M$88,13,FALSE)+D123*VLOOKUP(B123,'[2]Referencia Mensual 2019'!$A$55:$N$60,13,FALSE)*VLOOKUP(B123,'[2]Referencia Mensual 2019'!$A$90:$M$95,13,FALSE)</f>
        <v>816.6300000000001</v>
      </c>
      <c r="O123" s="100">
        <f>+M123+N123</f>
        <v>1398.7400000000002</v>
      </c>
      <c r="P123" s="101">
        <f>+L123+O123</f>
        <v>2797.4800000000005</v>
      </c>
      <c r="Q123" s="103">
        <f>+I123+P123</f>
        <v>20654.559999999998</v>
      </c>
    </row>
    <row r="124" spans="1:17" ht="12" thickBot="1">
      <c r="A124" s="19" t="s">
        <v>19</v>
      </c>
      <c r="B124" s="21" t="s">
        <v>16</v>
      </c>
      <c r="C124" s="20">
        <v>10</v>
      </c>
      <c r="D124" s="20">
        <v>16</v>
      </c>
      <c r="E124" s="98">
        <f>VLOOKUP(B124,'[2]Referencia Mensual 2019'!$A$3:$N$8,14,FALSE)</f>
        <v>6985.319999999999</v>
      </c>
      <c r="F124" s="98">
        <f>VLOOKUP(B124,'[2]Referencia Mensual 2019'!$A$10:$N$15,14,FALSE)</f>
        <v>1072.2</v>
      </c>
      <c r="G124" s="98">
        <f>VLOOKUP(C124,'[2]Referencia Mensual 2019'!$A$24:$N$53,14,FALSE)</f>
        <v>2740.9199999999996</v>
      </c>
      <c r="H124" s="98">
        <f>VLOOKUP(B124,'[2]Referencia Mensual 2019'!$A$55:$N$60,14,FALSE)*D124</f>
        <v>4114.56</v>
      </c>
      <c r="I124" s="99">
        <f>SUM(E124:H124)</f>
        <v>14913</v>
      </c>
      <c r="J124" s="98">
        <f>VLOOKUP(B124,'[2]Referencia Mensual 2019'!$A$69:$N$74,7,FALSE)</f>
        <v>582.11</v>
      </c>
      <c r="K124" s="98">
        <f>VLOOKUP(C124,'[2]Referencia Mensual 2019'!$A$24:$N$53,7,FALSE)*VLOOKUP(B124,'[2]Referencia Mensual 2019'!$A$83:$M$88,7,FALSE)+D124*VLOOKUP(B124,'[2]Referencia Mensual 2019'!$A$55:$N$60,7,FALSE)*VLOOKUP(B124,'[2]Referencia Mensual 2019'!$A$90:$M$95,7,FALSE)</f>
        <v>571.2900000000001</v>
      </c>
      <c r="L124" s="100">
        <f t="shared" si="14"/>
        <v>1153.4</v>
      </c>
      <c r="M124" s="98">
        <f>VLOOKUP(B124,'[2]Referencia Mensual 2019'!$A$69:$N$74,13,FALSE)</f>
        <v>582.11</v>
      </c>
      <c r="N124" s="98">
        <f>VLOOKUP(C124,'[2]Referencia Mensual 2019'!$A$24:$N$53,13,FALSE)*VLOOKUP(B124,'[2]Referencia Mensual 2019'!$A$83:$M$88,13,FALSE)+D124*VLOOKUP(B124,'[2]Referencia Mensual 2019'!$A$55:$N$60,13,FALSE)*VLOOKUP(B124,'[2]Referencia Mensual 2019'!$A$90:$M$95,13,FALSE)</f>
        <v>571.2900000000001</v>
      </c>
      <c r="O124" s="100">
        <f>+M124+N124</f>
        <v>1153.4</v>
      </c>
      <c r="P124" s="101">
        <f>+L124+O124</f>
        <v>2306.8</v>
      </c>
      <c r="Q124" s="105">
        <f>+I124+P124</f>
        <v>17219.8</v>
      </c>
    </row>
    <row r="126" spans="1:14" ht="11.25">
      <c r="A126" s="106" t="s">
        <v>338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</sheetData>
  <sheetProtection/>
  <mergeCells count="9">
    <mergeCell ref="A126:N126"/>
    <mergeCell ref="A14:Q14"/>
    <mergeCell ref="B2:I2"/>
    <mergeCell ref="B3:J3"/>
    <mergeCell ref="B4:J4"/>
    <mergeCell ref="K5:L5"/>
    <mergeCell ref="K6:L6"/>
    <mergeCell ref="A5:H5"/>
    <mergeCell ref="A6:H6"/>
  </mergeCells>
  <printOptions horizontalCentered="1"/>
  <pageMargins left="0.3937007874015748" right="0.3937007874015748" top="0.6" bottom="0.7874015748031497" header="0.31496062992125984" footer="0.31496062992125984"/>
  <pageSetup fitToHeight="14" fitToWidth="1" horizontalDpi="600" verticalDpi="600" orientation="portrait" paperSize="9" scale="94" r:id="rId2"/>
  <headerFooter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2"/>
  <sheetViews>
    <sheetView tabSelected="1" zoomScalePageLayoutView="0" workbookViewId="0" topLeftCell="A1">
      <selection activeCell="A18" sqref="A18:S18"/>
    </sheetView>
  </sheetViews>
  <sheetFormatPr defaultColWidth="12" defaultRowHeight="11.25"/>
  <cols>
    <col min="1" max="1" width="52" style="2" customWidth="1"/>
    <col min="2" max="2" width="6" style="3" bestFit="1" customWidth="1"/>
    <col min="3" max="3" width="3.33203125" style="3" bestFit="1" customWidth="1"/>
    <col min="4" max="5" width="4" style="3" bestFit="1" customWidth="1"/>
    <col min="6" max="6" width="9.16015625" style="4" bestFit="1" customWidth="1"/>
    <col min="7" max="7" width="8.16015625" style="4" bestFit="1" customWidth="1"/>
    <col min="8" max="9" width="9.16015625" style="4" bestFit="1" customWidth="1"/>
    <col min="10" max="10" width="8.16015625" style="4" bestFit="1" customWidth="1"/>
    <col min="11" max="11" width="9.66015625" style="4" bestFit="1" customWidth="1"/>
    <col min="12" max="12" width="6.66015625" style="5" bestFit="1" customWidth="1"/>
    <col min="13" max="13" width="8.16015625" style="5" bestFit="1" customWidth="1"/>
    <col min="14" max="14" width="8.83203125" style="4" bestFit="1" customWidth="1"/>
    <col min="15" max="15" width="7.16015625" style="2" bestFit="1" customWidth="1"/>
    <col min="16" max="16" width="8.16015625" style="2" bestFit="1" customWidth="1"/>
    <col min="17" max="17" width="8.83203125" style="2" bestFit="1" customWidth="1"/>
    <col min="18" max="18" width="8.16015625" style="2" bestFit="1" customWidth="1"/>
    <col min="19" max="19" width="9.16015625" style="2" bestFit="1" customWidth="1"/>
    <col min="20" max="16384" width="12" style="2" customWidth="1"/>
  </cols>
  <sheetData>
    <row r="2" spans="2:10" ht="12.75">
      <c r="B2" s="81" t="s">
        <v>195</v>
      </c>
      <c r="C2" s="81"/>
      <c r="D2" s="81"/>
      <c r="E2" s="81"/>
      <c r="F2" s="81"/>
      <c r="G2" s="81"/>
      <c r="H2" s="81"/>
      <c r="I2" s="81"/>
      <c r="J2" s="7"/>
    </row>
    <row r="3" spans="2:10" ht="12.75">
      <c r="B3" s="81" t="s">
        <v>196</v>
      </c>
      <c r="C3" s="81"/>
      <c r="D3" s="81"/>
      <c r="E3" s="81"/>
      <c r="F3" s="81"/>
      <c r="G3" s="81"/>
      <c r="H3" s="81"/>
      <c r="I3" s="81"/>
      <c r="J3" s="81"/>
    </row>
    <row r="4" spans="2:16" ht="25.5" customHeight="1">
      <c r="B4" s="93" t="s">
        <v>197</v>
      </c>
      <c r="C4" s="93"/>
      <c r="D4" s="93"/>
      <c r="E4" s="93"/>
      <c r="F4" s="93"/>
      <c r="G4" s="93"/>
      <c r="H4" s="93"/>
      <c r="I4" s="93"/>
      <c r="J4" s="93"/>
      <c r="O4"/>
      <c r="P4"/>
    </row>
    <row r="5" spans="2:16" ht="12.75" customHeight="1">
      <c r="B5" s="78" t="s">
        <v>198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91" t="s">
        <v>333</v>
      </c>
      <c r="N5" s="91"/>
      <c r="O5"/>
      <c r="P5"/>
    </row>
    <row r="6" spans="2:16" ht="12.75" customHeight="1">
      <c r="B6" s="78" t="s">
        <v>199</v>
      </c>
      <c r="C6" s="78"/>
      <c r="D6" s="78"/>
      <c r="E6" s="78"/>
      <c r="F6" s="78"/>
      <c r="G6" s="78"/>
      <c r="H6" s="78"/>
      <c r="I6" s="78"/>
      <c r="J6" s="78"/>
      <c r="K6" s="78"/>
      <c r="L6" s="10"/>
      <c r="M6" s="79" t="s">
        <v>231</v>
      </c>
      <c r="N6" s="79"/>
      <c r="O6"/>
      <c r="P6"/>
    </row>
    <row r="7" spans="15:16" ht="11.25">
      <c r="O7"/>
      <c r="P7"/>
    </row>
    <row r="8" spans="15:16" ht="11.25">
      <c r="O8"/>
      <c r="P8"/>
    </row>
    <row r="9" spans="15:16" ht="11.25">
      <c r="O9"/>
      <c r="P9"/>
    </row>
    <row r="10" spans="15:16" ht="11.25">
      <c r="O10"/>
      <c r="P10"/>
    </row>
    <row r="11" spans="15:16" ht="11.25">
      <c r="O11"/>
      <c r="P11"/>
    </row>
    <row r="12" spans="15:16" ht="11.25">
      <c r="O12"/>
      <c r="P12"/>
    </row>
    <row r="13" spans="15:16" ht="11.25">
      <c r="O13"/>
      <c r="P13"/>
    </row>
    <row r="14" spans="15:16" ht="11.25">
      <c r="O14"/>
      <c r="P14"/>
    </row>
    <row r="15" spans="15:16" ht="11.25">
      <c r="O15"/>
      <c r="P15"/>
    </row>
    <row r="16" spans="15:16" ht="11.25">
      <c r="O16"/>
      <c r="P16"/>
    </row>
    <row r="17" spans="15:16" ht="11.25">
      <c r="O17"/>
      <c r="P17"/>
    </row>
    <row r="18" spans="1:19" ht="36.75" thickBot="1">
      <c r="A18" s="172" t="s">
        <v>340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</row>
    <row r="19" spans="1:19" ht="38.25" customHeight="1" thickBot="1">
      <c r="A19" s="13" t="s">
        <v>200</v>
      </c>
      <c r="B19" s="36" t="s">
        <v>201</v>
      </c>
      <c r="C19" s="36" t="s">
        <v>2</v>
      </c>
      <c r="D19" s="37" t="s">
        <v>3</v>
      </c>
      <c r="E19" s="58" t="s">
        <v>324</v>
      </c>
      <c r="F19" s="38" t="s">
        <v>26</v>
      </c>
      <c r="G19" s="39" t="s">
        <v>202</v>
      </c>
      <c r="H19" s="39" t="s">
        <v>28</v>
      </c>
      <c r="I19" s="39" t="s">
        <v>233</v>
      </c>
      <c r="J19" s="40" t="s">
        <v>325</v>
      </c>
      <c r="K19" s="41" t="s">
        <v>234</v>
      </c>
      <c r="L19" s="42" t="s">
        <v>235</v>
      </c>
      <c r="M19" s="43" t="s">
        <v>236</v>
      </c>
      <c r="N19" s="44" t="s">
        <v>237</v>
      </c>
      <c r="O19" s="43" t="s">
        <v>238</v>
      </c>
      <c r="P19" s="43" t="s">
        <v>239</v>
      </c>
      <c r="Q19" s="44" t="s">
        <v>240</v>
      </c>
      <c r="R19" s="45" t="s">
        <v>241</v>
      </c>
      <c r="S19" s="46" t="s">
        <v>242</v>
      </c>
    </row>
    <row r="20" spans="1:19" ht="12.75">
      <c r="A20" s="47" t="s">
        <v>203</v>
      </c>
      <c r="B20" s="48"/>
      <c r="C20" s="48"/>
      <c r="D20" s="48"/>
      <c r="E20" s="49"/>
      <c r="F20" s="50"/>
      <c r="G20" s="51"/>
      <c r="H20" s="51"/>
      <c r="I20" s="51"/>
      <c r="J20" s="52"/>
      <c r="K20" s="53"/>
      <c r="L20" s="50"/>
      <c r="M20" s="51"/>
      <c r="N20" s="52"/>
      <c r="O20" s="50"/>
      <c r="P20" s="54"/>
      <c r="Q20" s="55"/>
      <c r="R20" s="56"/>
      <c r="S20" s="57"/>
    </row>
    <row r="21" spans="1:19" ht="11.25">
      <c r="A21" s="157" t="s">
        <v>36</v>
      </c>
      <c r="B21" s="158" t="s">
        <v>21</v>
      </c>
      <c r="C21" s="158">
        <v>22</v>
      </c>
      <c r="D21" s="158">
        <v>43</v>
      </c>
      <c r="E21" s="158"/>
      <c r="F21" s="108">
        <f>VLOOKUP(B21,'[3]Referencia Mensual 2019'!$A$3:$N$8,14,FALSE)</f>
        <v>14124.96</v>
      </c>
      <c r="G21" s="109">
        <f>VLOOKUP(B21,'[3]Referencia Mensual 2019'!$A$10:$N$15,14,FALSE)</f>
        <v>2184.9599999999996</v>
      </c>
      <c r="H21" s="109">
        <f>VLOOKUP(C21,'[3]Referencia Mensual 2019'!$A$24:$N$53,14,FALSE)</f>
        <v>6493.44</v>
      </c>
      <c r="I21" s="109">
        <f>VLOOKUP(B21,'[3]Referencia Mensual 2019'!$A$55:$N$60,14,FALSE)*D21</f>
        <v>11057.880000000001</v>
      </c>
      <c r="J21" s="110">
        <f>VLOOKUP(B21,'[3]Referencia Mensual 2019'!$A$62:$N$67,14,FALSE)*E21</f>
        <v>0</v>
      </c>
      <c r="K21" s="111">
        <f>SUM(F21:J21)</f>
        <v>33861.24</v>
      </c>
      <c r="L21" s="112">
        <f>VLOOKUP(B21,'[3]Referencia Mensual 2019'!$A$69:$N$74,7,FALSE)</f>
        <v>726.35</v>
      </c>
      <c r="M21" s="113">
        <f>VLOOKUP(C21,'[3]Referencia Mensual 2019'!$A$24:$N$53,7,FALSE)*VLOOKUP(B21,'[3]Referencia Mensual 2019'!$A$83:$M$88,7,FALSE)+D21*VLOOKUP(B21,'[3]Referencia Mensual 2019'!$A$55:$N$60,7,FALSE)*VLOOKUP(B21,'[3]Referencia Mensual 2019'!$A$90:$M$95,7,FALSE)</f>
        <v>1462.6100000000001</v>
      </c>
      <c r="N21" s="114">
        <f>+L21+M21</f>
        <v>2188.96</v>
      </c>
      <c r="O21" s="115">
        <f>VLOOKUP(B21,'[3]Referencia Mensual 2019'!$A$69:$N$74,13,FALSE)</f>
        <v>726.35</v>
      </c>
      <c r="P21" s="113">
        <f>VLOOKUP(C21,'[3]Referencia Mensual 2019'!$A$24:$N$53,13,FALSE)*VLOOKUP(B21,'[3]Referencia Mensual 2019'!$A$83:$M$88,13,FALSE)+D21*VLOOKUP(B21,'[3]Referencia Mensual 2019'!$A$55:$N$60,13,FALSE)*VLOOKUP(B21,'[3]Referencia Mensual 2019'!$A$90:$M$95,13,FALSE)</f>
        <v>1462.6100000000001</v>
      </c>
      <c r="Q21" s="114">
        <f>+O21+P21</f>
        <v>2188.96</v>
      </c>
      <c r="R21" s="116">
        <f>+Q21+N21</f>
        <v>4377.92</v>
      </c>
      <c r="S21" s="117">
        <f>+K21+R21</f>
        <v>38239.159999999996</v>
      </c>
    </row>
    <row r="22" spans="1:19" ht="11.25">
      <c r="A22" s="157" t="s">
        <v>108</v>
      </c>
      <c r="B22" s="158" t="s">
        <v>21</v>
      </c>
      <c r="C22" s="158">
        <v>24</v>
      </c>
      <c r="D22" s="158">
        <v>50</v>
      </c>
      <c r="E22" s="159"/>
      <c r="F22" s="108">
        <f>VLOOKUP(B22,'[3]Referencia Mensual 2019'!$A$3:$N$8,14,FALSE)</f>
        <v>14124.96</v>
      </c>
      <c r="G22" s="109">
        <f>VLOOKUP(B22,'[3]Referencia Mensual 2019'!$A$10:$N$15,14,FALSE)</f>
        <v>2184.9599999999996</v>
      </c>
      <c r="H22" s="109">
        <f>VLOOKUP(C22,'[3]Referencia Mensual 2019'!$A$24:$N$53,14,FALSE)</f>
        <v>7424.04</v>
      </c>
      <c r="I22" s="109">
        <f>VLOOKUP(B22,'[3]Referencia Mensual 2019'!$A$55:$N$60,14,FALSE)*D22</f>
        <v>12858.000000000002</v>
      </c>
      <c r="J22" s="110">
        <f>VLOOKUP(B22,'[3]Referencia Mensual 2019'!$A$62:$N$67,14,FALSE)*E22</f>
        <v>0</v>
      </c>
      <c r="K22" s="111">
        <f>SUM(F22:J22)</f>
        <v>36591.96</v>
      </c>
      <c r="L22" s="112">
        <f>VLOOKUP(B22,'[3]Referencia Mensual 2019'!$A$69:$N$74,7,FALSE)</f>
        <v>726.35</v>
      </c>
      <c r="M22" s="113">
        <f>VLOOKUP(C22,'[3]Referencia Mensual 2019'!$A$24:$N$53,7,FALSE)*VLOOKUP(B22,'[3]Referencia Mensual 2019'!$A$83:$M$88,7,FALSE)+D22*VLOOKUP(B22,'[3]Referencia Mensual 2019'!$A$55:$N$60,7,FALSE)*VLOOKUP(B22,'[3]Referencia Mensual 2019'!$A$90:$M$95,7,FALSE)</f>
        <v>1690.17</v>
      </c>
      <c r="N22" s="114">
        <f aca="true" t="shared" si="0" ref="N22:N85">+L22+M22</f>
        <v>2416.52</v>
      </c>
      <c r="O22" s="115">
        <f>VLOOKUP(B22,'[3]Referencia Mensual 2019'!$A$69:$N$74,13,FALSE)</f>
        <v>726.35</v>
      </c>
      <c r="P22" s="113">
        <f>VLOOKUP(C22,'[3]Referencia Mensual 2019'!$A$24:$N$53,13,FALSE)*VLOOKUP(B22,'[3]Referencia Mensual 2019'!$A$83:$M$88,13,FALSE)+D22*VLOOKUP(B22,'[3]Referencia Mensual 2019'!$A$55:$N$60,13,FALSE)*VLOOKUP(B22,'[3]Referencia Mensual 2019'!$A$90:$M$95,13,FALSE)</f>
        <v>1690.17</v>
      </c>
      <c r="Q22" s="114">
        <f aca="true" t="shared" si="1" ref="Q22:Q85">+O22+P22</f>
        <v>2416.52</v>
      </c>
      <c r="R22" s="116">
        <f aca="true" t="shared" si="2" ref="R22:R85">+Q22+N22</f>
        <v>4833.04</v>
      </c>
      <c r="S22" s="117">
        <f aca="true" t="shared" si="3" ref="S22:S85">+K22+R22</f>
        <v>41425</v>
      </c>
    </row>
    <row r="23" spans="1:19" ht="12.75">
      <c r="A23" s="160" t="s">
        <v>204</v>
      </c>
      <c r="B23" s="161"/>
      <c r="C23" s="161"/>
      <c r="D23" s="161"/>
      <c r="E23" s="162"/>
      <c r="F23" s="118"/>
      <c r="G23" s="119"/>
      <c r="H23" s="119"/>
      <c r="I23" s="119"/>
      <c r="J23" s="120"/>
      <c r="K23" s="111"/>
      <c r="L23" s="121"/>
      <c r="M23" s="122"/>
      <c r="N23" s="123"/>
      <c r="O23" s="124"/>
      <c r="P23" s="122"/>
      <c r="Q23" s="123"/>
      <c r="R23" s="125"/>
      <c r="S23" s="117"/>
    </row>
    <row r="24" spans="1:19" ht="11.25">
      <c r="A24" s="157" t="s">
        <v>109</v>
      </c>
      <c r="B24" s="158" t="s">
        <v>21</v>
      </c>
      <c r="C24" s="158">
        <v>22</v>
      </c>
      <c r="D24" s="158">
        <v>43</v>
      </c>
      <c r="E24" s="159"/>
      <c r="F24" s="108">
        <f>VLOOKUP(B24,'[3]Referencia Mensual 2019'!$A$3:$N$8,14,FALSE)</f>
        <v>14124.96</v>
      </c>
      <c r="G24" s="109">
        <f>VLOOKUP(B24,'[3]Referencia Mensual 2019'!$A$10:$N$15,14,FALSE)</f>
        <v>2184.9599999999996</v>
      </c>
      <c r="H24" s="109">
        <f>VLOOKUP(C24,'[3]Referencia Mensual 2019'!$A$24:$N$53,14,FALSE)</f>
        <v>6493.44</v>
      </c>
      <c r="I24" s="109">
        <f>VLOOKUP(B24,'[3]Referencia Mensual 2019'!$A$55:$N$60,14,FALSE)*D24</f>
        <v>11057.880000000001</v>
      </c>
      <c r="J24" s="110">
        <f>VLOOKUP(B24,'[3]Referencia Mensual 2019'!$A$62:$N$67,14,FALSE)*E24</f>
        <v>0</v>
      </c>
      <c r="K24" s="111">
        <f>SUM(F24:J24)</f>
        <v>33861.24</v>
      </c>
      <c r="L24" s="112">
        <f>VLOOKUP(B24,'[3]Referencia Mensual 2019'!$A$69:$N$74,7,FALSE)</f>
        <v>726.35</v>
      </c>
      <c r="M24" s="113">
        <f>VLOOKUP(C24,'[3]Referencia Mensual 2019'!$A$24:$N$53,7,FALSE)*VLOOKUP(B24,'[3]Referencia Mensual 2019'!$A$83:$M$88,7,FALSE)+D24*VLOOKUP(B24,'[3]Referencia Mensual 2019'!$A$55:$N$60,7,FALSE)*VLOOKUP(B24,'[3]Referencia Mensual 2019'!$A$90:$M$95,7,FALSE)</f>
        <v>1462.6100000000001</v>
      </c>
      <c r="N24" s="114">
        <f t="shared" si="0"/>
        <v>2188.96</v>
      </c>
      <c r="O24" s="115">
        <f>VLOOKUP(B24,'[3]Referencia Mensual 2019'!$A$69:$N$74,13,FALSE)</f>
        <v>726.35</v>
      </c>
      <c r="P24" s="113">
        <f>VLOOKUP(C24,'[3]Referencia Mensual 2019'!$A$24:$N$53,13,FALSE)*VLOOKUP(B24,'[3]Referencia Mensual 2019'!$A$83:$M$88,13,FALSE)+D24*VLOOKUP(B24,'[3]Referencia Mensual 2019'!$A$55:$N$60,13,FALSE)*VLOOKUP(B24,'[3]Referencia Mensual 2019'!$A$90:$M$95,13,FALSE)</f>
        <v>1462.6100000000001</v>
      </c>
      <c r="Q24" s="114">
        <f t="shared" si="1"/>
        <v>2188.96</v>
      </c>
      <c r="R24" s="116">
        <f t="shared" si="2"/>
        <v>4377.92</v>
      </c>
      <c r="S24" s="117">
        <f t="shared" si="3"/>
        <v>38239.159999999996</v>
      </c>
    </row>
    <row r="25" spans="1:19" ht="11.25">
      <c r="A25" s="157" t="s">
        <v>110</v>
      </c>
      <c r="B25" s="158" t="s">
        <v>21</v>
      </c>
      <c r="C25" s="158">
        <v>24</v>
      </c>
      <c r="D25" s="158">
        <v>50</v>
      </c>
      <c r="E25" s="159"/>
      <c r="F25" s="108">
        <f>VLOOKUP(B25,'[3]Referencia Mensual 2019'!$A$3:$N$8,14,FALSE)</f>
        <v>14124.96</v>
      </c>
      <c r="G25" s="109">
        <f>VLOOKUP(B25,'[3]Referencia Mensual 2019'!$A$10:$N$15,14,FALSE)</f>
        <v>2184.9599999999996</v>
      </c>
      <c r="H25" s="109">
        <f>VLOOKUP(C25,'[3]Referencia Mensual 2019'!$A$24:$N$53,14,FALSE)</f>
        <v>7424.04</v>
      </c>
      <c r="I25" s="109">
        <f>VLOOKUP(B25,'[3]Referencia Mensual 2019'!$A$55:$N$60,14,FALSE)*D25</f>
        <v>12858.000000000002</v>
      </c>
      <c r="J25" s="110">
        <f>VLOOKUP(B25,'[3]Referencia Mensual 2019'!$A$62:$N$67,14,FALSE)*E25</f>
        <v>0</v>
      </c>
      <c r="K25" s="111">
        <f>SUM(F25:J25)</f>
        <v>36591.96</v>
      </c>
      <c r="L25" s="112">
        <f>VLOOKUP(B25,'[3]Referencia Mensual 2019'!$A$69:$N$74,7,FALSE)</f>
        <v>726.35</v>
      </c>
      <c r="M25" s="113">
        <f>VLOOKUP(C25,'[3]Referencia Mensual 2019'!$A$24:$N$53,7,FALSE)*VLOOKUP(B25,'[3]Referencia Mensual 2019'!$A$83:$M$88,7,FALSE)+D25*VLOOKUP(B25,'[3]Referencia Mensual 2019'!$A$55:$N$60,7,FALSE)*VLOOKUP(B25,'[3]Referencia Mensual 2019'!$A$90:$M$95,7,FALSE)</f>
        <v>1690.17</v>
      </c>
      <c r="N25" s="114">
        <f t="shared" si="0"/>
        <v>2416.52</v>
      </c>
      <c r="O25" s="115">
        <f>VLOOKUP(B25,'[3]Referencia Mensual 2019'!$A$69:$N$74,13,FALSE)</f>
        <v>726.35</v>
      </c>
      <c r="P25" s="113">
        <f>VLOOKUP(C25,'[3]Referencia Mensual 2019'!$A$24:$N$53,13,FALSE)*VLOOKUP(B25,'[3]Referencia Mensual 2019'!$A$83:$M$88,13,FALSE)+D25*VLOOKUP(B25,'[3]Referencia Mensual 2019'!$A$55:$N$60,13,FALSE)*VLOOKUP(B25,'[3]Referencia Mensual 2019'!$A$90:$M$95,13,FALSE)</f>
        <v>1690.17</v>
      </c>
      <c r="Q25" s="114">
        <f t="shared" si="1"/>
        <v>2416.52</v>
      </c>
      <c r="R25" s="116">
        <f t="shared" si="2"/>
        <v>4833.04</v>
      </c>
      <c r="S25" s="117">
        <f t="shared" si="3"/>
        <v>41425</v>
      </c>
    </row>
    <row r="26" spans="1:19" ht="11.25">
      <c r="A26" s="157" t="s">
        <v>111</v>
      </c>
      <c r="B26" s="158" t="s">
        <v>21</v>
      </c>
      <c r="C26" s="158">
        <v>24</v>
      </c>
      <c r="D26" s="158">
        <v>60</v>
      </c>
      <c r="E26" s="159"/>
      <c r="F26" s="108">
        <f>VLOOKUP(B26,'[3]Referencia Mensual 2019'!$A$3:$N$8,14,FALSE)</f>
        <v>14124.96</v>
      </c>
      <c r="G26" s="109">
        <f>VLOOKUP(B26,'[3]Referencia Mensual 2019'!$A$10:$N$15,14,FALSE)</f>
        <v>2184.9599999999996</v>
      </c>
      <c r="H26" s="109">
        <f>VLOOKUP(C26,'[3]Referencia Mensual 2019'!$A$24:$N$53,14,FALSE)</f>
        <v>7424.04</v>
      </c>
      <c r="I26" s="109">
        <f>VLOOKUP(B26,'[3]Referencia Mensual 2019'!$A$55:$N$60,14,FALSE)*D26</f>
        <v>15429.600000000002</v>
      </c>
      <c r="J26" s="110">
        <f>VLOOKUP(B26,'[3]Referencia Mensual 2019'!$A$62:$N$67,14,FALSE)*E26</f>
        <v>0</v>
      </c>
      <c r="K26" s="111">
        <f>SUM(F26:J26)</f>
        <v>39163.56</v>
      </c>
      <c r="L26" s="112">
        <f>VLOOKUP(B26,'[3]Referencia Mensual 2019'!$A$69:$N$74,7,FALSE)</f>
        <v>726.35</v>
      </c>
      <c r="M26" s="113">
        <f>VLOOKUP(C26,'[3]Referencia Mensual 2019'!$A$24:$N$53,7,FALSE)*VLOOKUP(B26,'[3]Referencia Mensual 2019'!$A$83:$M$88,7,FALSE)+D26*VLOOKUP(B26,'[3]Referencia Mensual 2019'!$A$55:$N$60,7,FALSE)*VLOOKUP(B26,'[3]Referencia Mensual 2019'!$A$90:$M$95,7,FALSE)</f>
        <v>1904.4700000000003</v>
      </c>
      <c r="N26" s="114">
        <f t="shared" si="0"/>
        <v>2630.82</v>
      </c>
      <c r="O26" s="115">
        <f>VLOOKUP(B26,'[3]Referencia Mensual 2019'!$A$69:$N$74,13,FALSE)</f>
        <v>726.35</v>
      </c>
      <c r="P26" s="113">
        <f>VLOOKUP(C26,'[3]Referencia Mensual 2019'!$A$24:$N$53,13,FALSE)*VLOOKUP(B26,'[3]Referencia Mensual 2019'!$A$83:$M$88,13,FALSE)+D26*VLOOKUP(B26,'[3]Referencia Mensual 2019'!$A$55:$N$60,13,FALSE)*VLOOKUP(B26,'[3]Referencia Mensual 2019'!$A$90:$M$95,13,FALSE)</f>
        <v>1904.4700000000003</v>
      </c>
      <c r="Q26" s="114">
        <f t="shared" si="1"/>
        <v>2630.82</v>
      </c>
      <c r="R26" s="116">
        <f t="shared" si="2"/>
        <v>5261.64</v>
      </c>
      <c r="S26" s="117">
        <f t="shared" si="3"/>
        <v>44425.2</v>
      </c>
    </row>
    <row r="27" spans="1:19" ht="12.75">
      <c r="A27" s="160" t="s">
        <v>205</v>
      </c>
      <c r="B27" s="161"/>
      <c r="C27" s="161"/>
      <c r="D27" s="161"/>
      <c r="E27" s="162"/>
      <c r="F27" s="118"/>
      <c r="G27" s="119"/>
      <c r="H27" s="119"/>
      <c r="I27" s="119"/>
      <c r="J27" s="120"/>
      <c r="K27" s="111"/>
      <c r="L27" s="121"/>
      <c r="M27" s="122"/>
      <c r="N27" s="123"/>
      <c r="O27" s="124"/>
      <c r="P27" s="122"/>
      <c r="Q27" s="123"/>
      <c r="R27" s="125"/>
      <c r="S27" s="117"/>
    </row>
    <row r="28" spans="1:19" ht="11.25">
      <c r="A28" s="163" t="s">
        <v>112</v>
      </c>
      <c r="B28" s="158" t="s">
        <v>21</v>
      </c>
      <c r="C28" s="158">
        <v>22</v>
      </c>
      <c r="D28" s="158">
        <v>43</v>
      </c>
      <c r="E28" s="164"/>
      <c r="F28" s="108">
        <f>VLOOKUP(B28,'[3]Referencia Mensual 2019'!$A$3:$N$8,14,FALSE)</f>
        <v>14124.96</v>
      </c>
      <c r="G28" s="109">
        <f>VLOOKUP(B28,'[3]Referencia Mensual 2019'!$A$10:$N$15,14,FALSE)</f>
        <v>2184.9599999999996</v>
      </c>
      <c r="H28" s="109">
        <f>VLOOKUP(C28,'[3]Referencia Mensual 2019'!$A$24:$N$53,14,FALSE)</f>
        <v>6493.44</v>
      </c>
      <c r="I28" s="109">
        <f>VLOOKUP(B28,'[3]Referencia Mensual 2019'!$A$55:$N$60,14,FALSE)*D28</f>
        <v>11057.880000000001</v>
      </c>
      <c r="J28" s="110">
        <f>VLOOKUP(B28,'[3]Referencia Mensual 2019'!$A$62:$N$67,14,FALSE)*E28</f>
        <v>0</v>
      </c>
      <c r="K28" s="111">
        <f>SUM(F28:J28)</f>
        <v>33861.24</v>
      </c>
      <c r="L28" s="112">
        <f>VLOOKUP(B28,'[3]Referencia Mensual 2019'!$A$69:$N$74,7,FALSE)</f>
        <v>726.35</v>
      </c>
      <c r="M28" s="113">
        <f>VLOOKUP(C28,'[3]Referencia Mensual 2019'!$A$24:$N$53,7,FALSE)*VLOOKUP(B28,'[3]Referencia Mensual 2019'!$A$83:$M$88,7,FALSE)+D28*VLOOKUP(B28,'[3]Referencia Mensual 2019'!$A$55:$N$60,7,FALSE)*VLOOKUP(B28,'[3]Referencia Mensual 2019'!$A$90:$M$95,7,FALSE)</f>
        <v>1462.6100000000001</v>
      </c>
      <c r="N28" s="114">
        <f t="shared" si="0"/>
        <v>2188.96</v>
      </c>
      <c r="O28" s="115">
        <f>VLOOKUP(B28,'[3]Referencia Mensual 2019'!$A$69:$N$74,13,FALSE)</f>
        <v>726.35</v>
      </c>
      <c r="P28" s="113">
        <f>VLOOKUP(C28,'[3]Referencia Mensual 2019'!$A$24:$N$53,13,FALSE)*VLOOKUP(B28,'[3]Referencia Mensual 2019'!$A$83:$M$88,13,FALSE)+D28*VLOOKUP(B28,'[3]Referencia Mensual 2019'!$A$55:$N$60,13,FALSE)*VLOOKUP(B28,'[3]Referencia Mensual 2019'!$A$90:$M$95,13,FALSE)</f>
        <v>1462.6100000000001</v>
      </c>
      <c r="Q28" s="114">
        <f t="shared" si="1"/>
        <v>2188.96</v>
      </c>
      <c r="R28" s="116">
        <f t="shared" si="2"/>
        <v>4377.92</v>
      </c>
      <c r="S28" s="117">
        <f t="shared" si="3"/>
        <v>38239.159999999996</v>
      </c>
    </row>
    <row r="29" spans="1:19" ht="11.25">
      <c r="A29" s="157" t="s">
        <v>113</v>
      </c>
      <c r="B29" s="158" t="s">
        <v>21</v>
      </c>
      <c r="C29" s="158">
        <v>24</v>
      </c>
      <c r="D29" s="158">
        <v>50</v>
      </c>
      <c r="E29" s="159"/>
      <c r="F29" s="108">
        <f>VLOOKUP(B29,'[3]Referencia Mensual 2019'!$A$3:$N$8,14,FALSE)</f>
        <v>14124.96</v>
      </c>
      <c r="G29" s="109">
        <f>VLOOKUP(B29,'[3]Referencia Mensual 2019'!$A$10:$N$15,14,FALSE)</f>
        <v>2184.9599999999996</v>
      </c>
      <c r="H29" s="109">
        <f>VLOOKUP(C29,'[3]Referencia Mensual 2019'!$A$24:$N$53,14,FALSE)</f>
        <v>7424.04</v>
      </c>
      <c r="I29" s="109">
        <f>VLOOKUP(B29,'[3]Referencia Mensual 2019'!$A$55:$N$60,14,FALSE)*D29</f>
        <v>12858.000000000002</v>
      </c>
      <c r="J29" s="110">
        <f>VLOOKUP(B29,'[3]Referencia Mensual 2019'!$A$62:$N$67,14,FALSE)*E29</f>
        <v>0</v>
      </c>
      <c r="K29" s="111">
        <f>SUM(F29:J29)</f>
        <v>36591.96</v>
      </c>
      <c r="L29" s="112">
        <f>VLOOKUP(B29,'[3]Referencia Mensual 2019'!$A$69:$N$74,7,FALSE)</f>
        <v>726.35</v>
      </c>
      <c r="M29" s="113">
        <f>VLOOKUP(C29,'[3]Referencia Mensual 2019'!$A$24:$N$53,7,FALSE)*VLOOKUP(B29,'[3]Referencia Mensual 2019'!$A$83:$M$88,7,FALSE)+D29*VLOOKUP(B29,'[3]Referencia Mensual 2019'!$A$55:$N$60,7,FALSE)*VLOOKUP(B29,'[3]Referencia Mensual 2019'!$A$90:$M$95,7,FALSE)</f>
        <v>1690.17</v>
      </c>
      <c r="N29" s="114">
        <f t="shared" si="0"/>
        <v>2416.52</v>
      </c>
      <c r="O29" s="115">
        <f>VLOOKUP(B29,'[3]Referencia Mensual 2019'!$A$69:$N$74,13,FALSE)</f>
        <v>726.35</v>
      </c>
      <c r="P29" s="113">
        <f>VLOOKUP(C29,'[3]Referencia Mensual 2019'!$A$24:$N$53,13,FALSE)*VLOOKUP(B29,'[3]Referencia Mensual 2019'!$A$83:$M$88,13,FALSE)+D29*VLOOKUP(B29,'[3]Referencia Mensual 2019'!$A$55:$N$60,13,FALSE)*VLOOKUP(B29,'[3]Referencia Mensual 2019'!$A$90:$M$95,13,FALSE)</f>
        <v>1690.17</v>
      </c>
      <c r="Q29" s="114">
        <f t="shared" si="1"/>
        <v>2416.52</v>
      </c>
      <c r="R29" s="116">
        <f t="shared" si="2"/>
        <v>4833.04</v>
      </c>
      <c r="S29" s="117">
        <f t="shared" si="3"/>
        <v>41425</v>
      </c>
    </row>
    <row r="30" spans="1:19" ht="11.25">
      <c r="A30" s="157" t="s">
        <v>111</v>
      </c>
      <c r="B30" s="158" t="s">
        <v>21</v>
      </c>
      <c r="C30" s="158">
        <v>24</v>
      </c>
      <c r="D30" s="158">
        <v>60</v>
      </c>
      <c r="E30" s="159"/>
      <c r="F30" s="108">
        <f>VLOOKUP(B30,'[3]Referencia Mensual 2019'!$A$3:$N$8,14,FALSE)</f>
        <v>14124.96</v>
      </c>
      <c r="G30" s="109">
        <f>VLOOKUP(B30,'[3]Referencia Mensual 2019'!$A$10:$N$15,14,FALSE)</f>
        <v>2184.9599999999996</v>
      </c>
      <c r="H30" s="109">
        <f>VLOOKUP(C30,'[3]Referencia Mensual 2019'!$A$24:$N$53,14,FALSE)</f>
        <v>7424.04</v>
      </c>
      <c r="I30" s="109">
        <f>VLOOKUP(B30,'[3]Referencia Mensual 2019'!$A$55:$N$60,14,FALSE)*D30</f>
        <v>15429.600000000002</v>
      </c>
      <c r="J30" s="110">
        <f>VLOOKUP(B30,'[3]Referencia Mensual 2019'!$A$62:$N$67,14,FALSE)*E30</f>
        <v>0</v>
      </c>
      <c r="K30" s="111">
        <f>SUM(F30:J30)</f>
        <v>39163.56</v>
      </c>
      <c r="L30" s="112">
        <f>VLOOKUP(B30,'[3]Referencia Mensual 2019'!$A$69:$N$74,7,FALSE)</f>
        <v>726.35</v>
      </c>
      <c r="M30" s="113">
        <f>VLOOKUP(C30,'[3]Referencia Mensual 2019'!$A$24:$N$53,7,FALSE)*VLOOKUP(B30,'[3]Referencia Mensual 2019'!$A$83:$M$88,7,FALSE)+D30*VLOOKUP(B30,'[3]Referencia Mensual 2019'!$A$55:$N$60,7,FALSE)*VLOOKUP(B30,'[3]Referencia Mensual 2019'!$A$90:$M$95,7,FALSE)</f>
        <v>1904.4700000000003</v>
      </c>
      <c r="N30" s="114">
        <f t="shared" si="0"/>
        <v>2630.82</v>
      </c>
      <c r="O30" s="115">
        <f>VLOOKUP(B30,'[3]Referencia Mensual 2019'!$A$69:$N$74,13,FALSE)</f>
        <v>726.35</v>
      </c>
      <c r="P30" s="113">
        <f>VLOOKUP(C30,'[3]Referencia Mensual 2019'!$A$24:$N$53,13,FALSE)*VLOOKUP(B30,'[3]Referencia Mensual 2019'!$A$83:$M$88,13,FALSE)+D30*VLOOKUP(B30,'[3]Referencia Mensual 2019'!$A$55:$N$60,13,FALSE)*VLOOKUP(B30,'[3]Referencia Mensual 2019'!$A$90:$M$95,13,FALSE)</f>
        <v>1904.4700000000003</v>
      </c>
      <c r="Q30" s="114">
        <f t="shared" si="1"/>
        <v>2630.82</v>
      </c>
      <c r="R30" s="116">
        <f t="shared" si="2"/>
        <v>5261.64</v>
      </c>
      <c r="S30" s="117">
        <f t="shared" si="3"/>
        <v>44425.2</v>
      </c>
    </row>
    <row r="31" spans="1:19" ht="12.75">
      <c r="A31" s="160" t="s">
        <v>206</v>
      </c>
      <c r="B31" s="161"/>
      <c r="C31" s="161"/>
      <c r="D31" s="161"/>
      <c r="E31" s="162"/>
      <c r="F31" s="118"/>
      <c r="G31" s="119"/>
      <c r="H31" s="119"/>
      <c r="I31" s="119"/>
      <c r="J31" s="120"/>
      <c r="K31" s="111"/>
      <c r="L31" s="121"/>
      <c r="M31" s="122"/>
      <c r="N31" s="123"/>
      <c r="O31" s="124"/>
      <c r="P31" s="122"/>
      <c r="Q31" s="123"/>
      <c r="R31" s="125"/>
      <c r="S31" s="117"/>
    </row>
    <row r="32" spans="1:19" ht="11.25">
      <c r="A32" s="157" t="s">
        <v>37</v>
      </c>
      <c r="B32" s="158" t="s">
        <v>21</v>
      </c>
      <c r="C32" s="158">
        <v>22</v>
      </c>
      <c r="D32" s="158">
        <v>43</v>
      </c>
      <c r="E32" s="159"/>
      <c r="F32" s="108">
        <f>VLOOKUP(B32,'[3]Referencia Mensual 2019'!$A$3:$N$8,14,FALSE)</f>
        <v>14124.96</v>
      </c>
      <c r="G32" s="109">
        <f>VLOOKUP(B32,'[3]Referencia Mensual 2019'!$A$10:$N$15,14,FALSE)</f>
        <v>2184.9599999999996</v>
      </c>
      <c r="H32" s="109">
        <f>VLOOKUP(C32,'[3]Referencia Mensual 2019'!$A$24:$N$53,14,FALSE)</f>
        <v>6493.44</v>
      </c>
      <c r="I32" s="109">
        <f>VLOOKUP(B32,'[3]Referencia Mensual 2019'!$A$55:$N$60,14,FALSE)*D32</f>
        <v>11057.880000000001</v>
      </c>
      <c r="J32" s="110">
        <f>VLOOKUP(B32,'[3]Referencia Mensual 2019'!$A$62:$N$67,14,FALSE)*E32</f>
        <v>0</v>
      </c>
      <c r="K32" s="111">
        <f>SUM(F32:J32)</f>
        <v>33861.24</v>
      </c>
      <c r="L32" s="112">
        <f>VLOOKUP(B32,'[3]Referencia Mensual 2019'!$A$69:$N$74,7,FALSE)</f>
        <v>726.35</v>
      </c>
      <c r="M32" s="113">
        <f>VLOOKUP(C32,'[3]Referencia Mensual 2019'!$A$24:$N$53,7,FALSE)*VLOOKUP(B32,'[3]Referencia Mensual 2019'!$A$83:$M$88,7,FALSE)+D32*VLOOKUP(B32,'[3]Referencia Mensual 2019'!$A$55:$N$60,7,FALSE)*VLOOKUP(B32,'[3]Referencia Mensual 2019'!$A$90:$M$95,7,FALSE)</f>
        <v>1462.6100000000001</v>
      </c>
      <c r="N32" s="114">
        <f t="shared" si="0"/>
        <v>2188.96</v>
      </c>
      <c r="O32" s="115">
        <f>VLOOKUP(B32,'[3]Referencia Mensual 2019'!$A$69:$N$74,13,FALSE)</f>
        <v>726.35</v>
      </c>
      <c r="P32" s="113">
        <f>VLOOKUP(C32,'[3]Referencia Mensual 2019'!$A$24:$N$53,13,FALSE)*VLOOKUP(B32,'[3]Referencia Mensual 2019'!$A$83:$M$88,13,FALSE)+D32*VLOOKUP(B32,'[3]Referencia Mensual 2019'!$A$55:$N$60,13,FALSE)*VLOOKUP(B32,'[3]Referencia Mensual 2019'!$A$90:$M$95,13,FALSE)</f>
        <v>1462.6100000000001</v>
      </c>
      <c r="Q32" s="114">
        <f t="shared" si="1"/>
        <v>2188.96</v>
      </c>
      <c r="R32" s="116">
        <f t="shared" si="2"/>
        <v>4377.92</v>
      </c>
      <c r="S32" s="117">
        <f t="shared" si="3"/>
        <v>38239.159999999996</v>
      </c>
    </row>
    <row r="33" spans="1:19" ht="11.25">
      <c r="A33" s="157" t="s">
        <v>114</v>
      </c>
      <c r="B33" s="158" t="s">
        <v>21</v>
      </c>
      <c r="C33" s="158">
        <v>24</v>
      </c>
      <c r="D33" s="158">
        <v>50</v>
      </c>
      <c r="E33" s="159"/>
      <c r="F33" s="108">
        <f>VLOOKUP(B33,'[3]Referencia Mensual 2019'!$A$3:$N$8,14,FALSE)</f>
        <v>14124.96</v>
      </c>
      <c r="G33" s="109">
        <f>VLOOKUP(B33,'[3]Referencia Mensual 2019'!$A$10:$N$15,14,FALSE)</f>
        <v>2184.9599999999996</v>
      </c>
      <c r="H33" s="109">
        <f>VLOOKUP(C33,'[3]Referencia Mensual 2019'!$A$24:$N$53,14,FALSE)</f>
        <v>7424.04</v>
      </c>
      <c r="I33" s="109">
        <f>VLOOKUP(B33,'[3]Referencia Mensual 2019'!$A$55:$N$60,14,FALSE)*D33</f>
        <v>12858.000000000002</v>
      </c>
      <c r="J33" s="110">
        <f>VLOOKUP(B33,'[3]Referencia Mensual 2019'!$A$62:$N$67,14,FALSE)*E33</f>
        <v>0</v>
      </c>
      <c r="K33" s="111">
        <f>SUM(F33:J33)</f>
        <v>36591.96</v>
      </c>
      <c r="L33" s="112">
        <f>VLOOKUP(B33,'[3]Referencia Mensual 2019'!$A$69:$N$74,7,FALSE)</f>
        <v>726.35</v>
      </c>
      <c r="M33" s="113">
        <f>VLOOKUP(C33,'[3]Referencia Mensual 2019'!$A$24:$N$53,7,FALSE)*VLOOKUP(B33,'[3]Referencia Mensual 2019'!$A$83:$M$88,7,FALSE)+D33*VLOOKUP(B33,'[3]Referencia Mensual 2019'!$A$55:$N$60,7,FALSE)*VLOOKUP(B33,'[3]Referencia Mensual 2019'!$A$90:$M$95,7,FALSE)</f>
        <v>1690.17</v>
      </c>
      <c r="N33" s="114">
        <f t="shared" si="0"/>
        <v>2416.52</v>
      </c>
      <c r="O33" s="115">
        <f>VLOOKUP(B33,'[3]Referencia Mensual 2019'!$A$69:$N$74,13,FALSE)</f>
        <v>726.35</v>
      </c>
      <c r="P33" s="113">
        <f>VLOOKUP(C33,'[3]Referencia Mensual 2019'!$A$24:$N$53,13,FALSE)*VLOOKUP(B33,'[3]Referencia Mensual 2019'!$A$83:$M$88,13,FALSE)+D33*VLOOKUP(B33,'[3]Referencia Mensual 2019'!$A$55:$N$60,13,FALSE)*VLOOKUP(B33,'[3]Referencia Mensual 2019'!$A$90:$M$95,13,FALSE)</f>
        <v>1690.17</v>
      </c>
      <c r="Q33" s="114">
        <f t="shared" si="1"/>
        <v>2416.52</v>
      </c>
      <c r="R33" s="116">
        <f t="shared" si="2"/>
        <v>4833.04</v>
      </c>
      <c r="S33" s="117">
        <f t="shared" si="3"/>
        <v>41425</v>
      </c>
    </row>
    <row r="34" spans="1:19" ht="11.25">
      <c r="A34" s="157" t="s">
        <v>111</v>
      </c>
      <c r="B34" s="158" t="s">
        <v>21</v>
      </c>
      <c r="C34" s="158">
        <v>24</v>
      </c>
      <c r="D34" s="158">
        <v>60</v>
      </c>
      <c r="E34" s="159"/>
      <c r="F34" s="108">
        <f>VLOOKUP(B34,'[3]Referencia Mensual 2019'!$A$3:$N$8,14,FALSE)</f>
        <v>14124.96</v>
      </c>
      <c r="G34" s="109">
        <f>VLOOKUP(B34,'[3]Referencia Mensual 2019'!$A$10:$N$15,14,FALSE)</f>
        <v>2184.9599999999996</v>
      </c>
      <c r="H34" s="109">
        <f>VLOOKUP(C34,'[3]Referencia Mensual 2019'!$A$24:$N$53,14,FALSE)</f>
        <v>7424.04</v>
      </c>
      <c r="I34" s="109">
        <f>VLOOKUP(B34,'[3]Referencia Mensual 2019'!$A$55:$N$60,14,FALSE)*D34</f>
        <v>15429.600000000002</v>
      </c>
      <c r="J34" s="110">
        <f>VLOOKUP(B34,'[3]Referencia Mensual 2019'!$A$62:$N$67,14,FALSE)*E34</f>
        <v>0</v>
      </c>
      <c r="K34" s="111">
        <f>SUM(F34:J34)</f>
        <v>39163.56</v>
      </c>
      <c r="L34" s="112">
        <f>VLOOKUP(B34,'[3]Referencia Mensual 2019'!$A$69:$N$74,7,FALSE)</f>
        <v>726.35</v>
      </c>
      <c r="M34" s="113">
        <f>VLOOKUP(C34,'[3]Referencia Mensual 2019'!$A$24:$N$53,7,FALSE)*VLOOKUP(B34,'[3]Referencia Mensual 2019'!$A$83:$M$88,7,FALSE)+D34*VLOOKUP(B34,'[3]Referencia Mensual 2019'!$A$55:$N$60,7,FALSE)*VLOOKUP(B34,'[3]Referencia Mensual 2019'!$A$90:$M$95,7,FALSE)</f>
        <v>1904.4700000000003</v>
      </c>
      <c r="N34" s="114">
        <f t="shared" si="0"/>
        <v>2630.82</v>
      </c>
      <c r="O34" s="115">
        <f>VLOOKUP(B34,'[3]Referencia Mensual 2019'!$A$69:$N$74,13,FALSE)</f>
        <v>726.35</v>
      </c>
      <c r="P34" s="113">
        <f>VLOOKUP(C34,'[3]Referencia Mensual 2019'!$A$24:$N$53,13,FALSE)*VLOOKUP(B34,'[3]Referencia Mensual 2019'!$A$83:$M$88,13,FALSE)+D34*VLOOKUP(B34,'[3]Referencia Mensual 2019'!$A$55:$N$60,13,FALSE)*VLOOKUP(B34,'[3]Referencia Mensual 2019'!$A$90:$M$95,13,FALSE)</f>
        <v>1904.4700000000003</v>
      </c>
      <c r="Q34" s="114">
        <f t="shared" si="1"/>
        <v>2630.82</v>
      </c>
      <c r="R34" s="116">
        <f t="shared" si="2"/>
        <v>5261.64</v>
      </c>
      <c r="S34" s="117">
        <f t="shared" si="3"/>
        <v>44425.2</v>
      </c>
    </row>
    <row r="35" spans="1:19" ht="12.75">
      <c r="A35" s="165" t="s">
        <v>207</v>
      </c>
      <c r="B35" s="166"/>
      <c r="C35" s="166"/>
      <c r="D35" s="166"/>
      <c r="E35" s="167"/>
      <c r="F35" s="126"/>
      <c r="G35" s="127"/>
      <c r="H35" s="127"/>
      <c r="I35" s="127"/>
      <c r="J35" s="128"/>
      <c r="K35" s="129"/>
      <c r="L35" s="130"/>
      <c r="M35" s="131"/>
      <c r="N35" s="132"/>
      <c r="O35" s="133"/>
      <c r="P35" s="131"/>
      <c r="Q35" s="132"/>
      <c r="R35" s="134"/>
      <c r="S35" s="135"/>
    </row>
    <row r="36" spans="1:19" ht="11.25">
      <c r="A36" s="157" t="s">
        <v>39</v>
      </c>
      <c r="B36" s="158" t="s">
        <v>22</v>
      </c>
      <c r="C36" s="158">
        <v>22</v>
      </c>
      <c r="D36" s="158">
        <v>35</v>
      </c>
      <c r="E36" s="159"/>
      <c r="F36" s="108">
        <f>VLOOKUP(B36,'[3]Referencia Mensual 2019'!$A$3:$N$8,14,FALSE)</f>
        <v>12213.480000000003</v>
      </c>
      <c r="G36" s="109">
        <f>VLOOKUP(B36,'[3]Referencia Mensual 2019'!$A$10:$N$15,14,FALSE)</f>
        <v>1785.8399999999995</v>
      </c>
      <c r="H36" s="109">
        <f>VLOOKUP(C36,'[3]Referencia Mensual 2019'!$A$24:$N$53,14,FALSE)</f>
        <v>6493.44</v>
      </c>
      <c r="I36" s="109">
        <f>VLOOKUP(B36,'[3]Referencia Mensual 2019'!$A$55:$N$60,14,FALSE)*D36</f>
        <v>9000.6</v>
      </c>
      <c r="J36" s="110">
        <f>VLOOKUP(B36,'[3]Referencia Mensual 2019'!$A$62:$N$67,14,FALSE)*E36</f>
        <v>0</v>
      </c>
      <c r="K36" s="111">
        <f>SUM(F36:J36)</f>
        <v>29493.36</v>
      </c>
      <c r="L36" s="112">
        <f>VLOOKUP(B36,'[3]Referencia Mensual 2019'!$A$69:$N$74,7,FALSE)</f>
        <v>742.29</v>
      </c>
      <c r="M36" s="113">
        <f>VLOOKUP(C36,'[3]Referencia Mensual 2019'!$A$24:$N$53,7,FALSE)*VLOOKUP(B36,'[3]Referencia Mensual 2019'!$A$83:$M$88,7,FALSE)+D36*VLOOKUP(B36,'[3]Referencia Mensual 2019'!$A$55:$N$60,7,FALSE)*VLOOKUP(B36,'[3]Referencia Mensual 2019'!$A$90:$M$95,7,FALSE)</f>
        <v>1291.17</v>
      </c>
      <c r="N36" s="114">
        <f t="shared" si="0"/>
        <v>2033.46</v>
      </c>
      <c r="O36" s="115">
        <f>VLOOKUP(B36,'[3]Referencia Mensual 2019'!$A$69:$N$74,13,FALSE)</f>
        <v>742.29</v>
      </c>
      <c r="P36" s="113">
        <f>VLOOKUP(C36,'[3]Referencia Mensual 2019'!$A$24:$N$53,13,FALSE)*VLOOKUP(B36,'[3]Referencia Mensual 2019'!$A$83:$M$88,13,FALSE)+D36*VLOOKUP(B36,'[3]Referencia Mensual 2019'!$A$55:$N$60,13,FALSE)*VLOOKUP(B36,'[3]Referencia Mensual 2019'!$A$90:$M$95,13,FALSE)</f>
        <v>1291.17</v>
      </c>
      <c r="Q36" s="114">
        <f t="shared" si="1"/>
        <v>2033.46</v>
      </c>
      <c r="R36" s="116">
        <f t="shared" si="2"/>
        <v>4066.92</v>
      </c>
      <c r="S36" s="117">
        <f t="shared" si="3"/>
        <v>33560.28</v>
      </c>
    </row>
    <row r="37" spans="1:19" ht="11.25">
      <c r="A37" s="157" t="s">
        <v>115</v>
      </c>
      <c r="B37" s="158" t="s">
        <v>22</v>
      </c>
      <c r="C37" s="158">
        <v>24</v>
      </c>
      <c r="D37" s="158">
        <v>46</v>
      </c>
      <c r="E37" s="159"/>
      <c r="F37" s="108">
        <f>VLOOKUP(B37,'[3]Referencia Mensual 2019'!$A$3:$N$8,14,FALSE)</f>
        <v>12213.480000000003</v>
      </c>
      <c r="G37" s="109">
        <f>VLOOKUP(B37,'[3]Referencia Mensual 2019'!$A$10:$N$15,14,FALSE)</f>
        <v>1785.8399999999995</v>
      </c>
      <c r="H37" s="109">
        <f>VLOOKUP(C37,'[3]Referencia Mensual 2019'!$A$24:$N$53,14,FALSE)</f>
        <v>7424.04</v>
      </c>
      <c r="I37" s="109">
        <f>VLOOKUP(B37,'[3]Referencia Mensual 2019'!$A$55:$N$60,14,FALSE)*D37</f>
        <v>11829.36</v>
      </c>
      <c r="J37" s="110">
        <f>VLOOKUP(B37,'[3]Referencia Mensual 2019'!$A$62:$N$67,14,FALSE)*E37</f>
        <v>0</v>
      </c>
      <c r="K37" s="111">
        <f>SUM(F37:J37)</f>
        <v>33252.72</v>
      </c>
      <c r="L37" s="112">
        <f>VLOOKUP(B37,'[3]Referencia Mensual 2019'!$A$69:$N$74,7,FALSE)</f>
        <v>742.29</v>
      </c>
      <c r="M37" s="113">
        <f>VLOOKUP(C37,'[3]Referencia Mensual 2019'!$A$24:$N$53,7,FALSE)*VLOOKUP(B37,'[3]Referencia Mensual 2019'!$A$83:$M$88,7,FALSE)+D37*VLOOKUP(B37,'[3]Referencia Mensual 2019'!$A$55:$N$60,7,FALSE)*VLOOKUP(B37,'[3]Referencia Mensual 2019'!$A$90:$M$95,7,FALSE)</f>
        <v>1604.4500000000003</v>
      </c>
      <c r="N37" s="114">
        <f t="shared" si="0"/>
        <v>2346.7400000000002</v>
      </c>
      <c r="O37" s="115">
        <f>VLOOKUP(B37,'[3]Referencia Mensual 2019'!$A$69:$N$74,13,FALSE)</f>
        <v>742.29</v>
      </c>
      <c r="P37" s="113">
        <f>VLOOKUP(C37,'[3]Referencia Mensual 2019'!$A$24:$N$53,13,FALSE)*VLOOKUP(B37,'[3]Referencia Mensual 2019'!$A$83:$M$88,13,FALSE)+D37*VLOOKUP(B37,'[3]Referencia Mensual 2019'!$A$55:$N$60,13,FALSE)*VLOOKUP(B37,'[3]Referencia Mensual 2019'!$A$90:$M$95,13,FALSE)</f>
        <v>1604.4500000000003</v>
      </c>
      <c r="Q37" s="114">
        <f t="shared" si="1"/>
        <v>2346.7400000000002</v>
      </c>
      <c r="R37" s="116">
        <f t="shared" si="2"/>
        <v>4693.4800000000005</v>
      </c>
      <c r="S37" s="117">
        <f t="shared" si="3"/>
        <v>37946.200000000004</v>
      </c>
    </row>
    <row r="38" spans="1:19" ht="12.75" customHeight="1">
      <c r="A38" s="157" t="s">
        <v>116</v>
      </c>
      <c r="B38" s="158" t="s">
        <v>22</v>
      </c>
      <c r="C38" s="158">
        <v>24</v>
      </c>
      <c r="D38" s="158">
        <v>53</v>
      </c>
      <c r="E38" s="159"/>
      <c r="F38" s="108">
        <f>VLOOKUP(B38,'[3]Referencia Mensual 2019'!$A$3:$N$8,14,FALSE)</f>
        <v>12213.480000000003</v>
      </c>
      <c r="G38" s="109">
        <f>VLOOKUP(B38,'[3]Referencia Mensual 2019'!$A$10:$N$15,14,FALSE)</f>
        <v>1785.8399999999995</v>
      </c>
      <c r="H38" s="109">
        <f>VLOOKUP(C38,'[3]Referencia Mensual 2019'!$A$24:$N$53,14,FALSE)</f>
        <v>7424.04</v>
      </c>
      <c r="I38" s="109">
        <f>VLOOKUP(B38,'[3]Referencia Mensual 2019'!$A$55:$N$60,14,FALSE)*D38</f>
        <v>13629.480000000001</v>
      </c>
      <c r="J38" s="110">
        <f>VLOOKUP(B38,'[3]Referencia Mensual 2019'!$A$62:$N$67,14,FALSE)*E38</f>
        <v>0</v>
      </c>
      <c r="K38" s="111">
        <f>SUM(F38:J38)</f>
        <v>35052.840000000004</v>
      </c>
      <c r="L38" s="112">
        <f>VLOOKUP(B38,'[3]Referencia Mensual 2019'!$A$69:$N$74,7,FALSE)</f>
        <v>742.29</v>
      </c>
      <c r="M38" s="113">
        <f>VLOOKUP(C38,'[3]Referencia Mensual 2019'!$A$24:$N$53,7,FALSE)*VLOOKUP(B38,'[3]Referencia Mensual 2019'!$A$83:$M$88,7,FALSE)+D38*VLOOKUP(B38,'[3]Referencia Mensual 2019'!$A$55:$N$60,7,FALSE)*VLOOKUP(B38,'[3]Referencia Mensual 2019'!$A$90:$M$95,7,FALSE)</f>
        <v>1754.46</v>
      </c>
      <c r="N38" s="114">
        <f t="shared" si="0"/>
        <v>2496.75</v>
      </c>
      <c r="O38" s="115">
        <f>VLOOKUP(B38,'[3]Referencia Mensual 2019'!$A$69:$N$74,13,FALSE)</f>
        <v>742.29</v>
      </c>
      <c r="P38" s="113">
        <f>VLOOKUP(C38,'[3]Referencia Mensual 2019'!$A$24:$N$53,13,FALSE)*VLOOKUP(B38,'[3]Referencia Mensual 2019'!$A$83:$M$88,13,FALSE)+D38*VLOOKUP(B38,'[3]Referencia Mensual 2019'!$A$55:$N$60,13,FALSE)*VLOOKUP(B38,'[3]Referencia Mensual 2019'!$A$90:$M$95,13,FALSE)</f>
        <v>1754.46</v>
      </c>
      <c r="Q38" s="114">
        <f t="shared" si="1"/>
        <v>2496.75</v>
      </c>
      <c r="R38" s="116">
        <f t="shared" si="2"/>
        <v>4993.5</v>
      </c>
      <c r="S38" s="117">
        <f t="shared" si="3"/>
        <v>40046.340000000004</v>
      </c>
    </row>
    <row r="39" spans="1:19" ht="12.75" customHeight="1">
      <c r="A39" s="160" t="s">
        <v>208</v>
      </c>
      <c r="B39" s="161"/>
      <c r="C39" s="161"/>
      <c r="D39" s="161"/>
      <c r="E39" s="162"/>
      <c r="F39" s="118"/>
      <c r="G39" s="119"/>
      <c r="H39" s="119"/>
      <c r="I39" s="119"/>
      <c r="J39" s="120"/>
      <c r="K39" s="111"/>
      <c r="L39" s="121"/>
      <c r="M39" s="122"/>
      <c r="N39" s="123"/>
      <c r="O39" s="124"/>
      <c r="P39" s="122"/>
      <c r="Q39" s="123"/>
      <c r="R39" s="125"/>
      <c r="S39" s="117"/>
    </row>
    <row r="40" spans="1:19" ht="11.25">
      <c r="A40" s="157" t="s">
        <v>40</v>
      </c>
      <c r="B40" s="158" t="s">
        <v>22</v>
      </c>
      <c r="C40" s="158">
        <v>22</v>
      </c>
      <c r="D40" s="158">
        <v>35</v>
      </c>
      <c r="E40" s="159"/>
      <c r="F40" s="108">
        <f>VLOOKUP(B40,'[3]Referencia Mensual 2019'!$A$3:$N$8,14,FALSE)</f>
        <v>12213.480000000003</v>
      </c>
      <c r="G40" s="109">
        <f>VLOOKUP(B40,'[3]Referencia Mensual 2019'!$A$10:$N$15,14,FALSE)</f>
        <v>1785.8399999999995</v>
      </c>
      <c r="H40" s="109">
        <f>VLOOKUP(C40,'[3]Referencia Mensual 2019'!$A$24:$N$53,14,FALSE)</f>
        <v>6493.44</v>
      </c>
      <c r="I40" s="109">
        <f>VLOOKUP(B40,'[3]Referencia Mensual 2019'!$A$55:$N$60,14,FALSE)*D40</f>
        <v>9000.6</v>
      </c>
      <c r="J40" s="110">
        <f>VLOOKUP(B40,'[3]Referencia Mensual 2019'!$A$62:$N$67,14,FALSE)*E40</f>
        <v>0</v>
      </c>
      <c r="K40" s="111">
        <f>SUM(F40:J40)</f>
        <v>29493.36</v>
      </c>
      <c r="L40" s="112">
        <f>VLOOKUP(B40,'[3]Referencia Mensual 2019'!$A$69:$N$74,7,FALSE)</f>
        <v>742.29</v>
      </c>
      <c r="M40" s="113">
        <f>VLOOKUP(C40,'[3]Referencia Mensual 2019'!$A$24:$N$53,7,FALSE)*VLOOKUP(B40,'[3]Referencia Mensual 2019'!$A$83:$M$88,7,FALSE)+D40*VLOOKUP(B40,'[3]Referencia Mensual 2019'!$A$55:$N$60,7,FALSE)*VLOOKUP(B40,'[3]Referencia Mensual 2019'!$A$90:$M$95,7,FALSE)</f>
        <v>1291.17</v>
      </c>
      <c r="N40" s="114">
        <f t="shared" si="0"/>
        <v>2033.46</v>
      </c>
      <c r="O40" s="115">
        <f>VLOOKUP(B40,'[3]Referencia Mensual 2019'!$A$69:$N$74,13,FALSE)</f>
        <v>742.29</v>
      </c>
      <c r="P40" s="113">
        <f>VLOOKUP(C40,'[3]Referencia Mensual 2019'!$A$24:$N$53,13,FALSE)*VLOOKUP(B40,'[3]Referencia Mensual 2019'!$A$83:$M$88,13,FALSE)+D40*VLOOKUP(B40,'[3]Referencia Mensual 2019'!$A$55:$N$60,13,FALSE)*VLOOKUP(B40,'[3]Referencia Mensual 2019'!$A$90:$M$95,13,FALSE)</f>
        <v>1291.17</v>
      </c>
      <c r="Q40" s="114">
        <f t="shared" si="1"/>
        <v>2033.46</v>
      </c>
      <c r="R40" s="116">
        <f t="shared" si="2"/>
        <v>4066.92</v>
      </c>
      <c r="S40" s="117">
        <f t="shared" si="3"/>
        <v>33560.28</v>
      </c>
    </row>
    <row r="41" spans="1:19" ht="22.5">
      <c r="A41" s="157" t="s">
        <v>117</v>
      </c>
      <c r="B41" s="158" t="s">
        <v>22</v>
      </c>
      <c r="C41" s="158">
        <v>24</v>
      </c>
      <c r="D41" s="158">
        <v>46</v>
      </c>
      <c r="E41" s="159"/>
      <c r="F41" s="108">
        <f>VLOOKUP(B41,'[3]Referencia Mensual 2019'!$A$3:$N$8,14,FALSE)</f>
        <v>12213.480000000003</v>
      </c>
      <c r="G41" s="109">
        <f>VLOOKUP(B41,'[3]Referencia Mensual 2019'!$A$10:$N$15,14,FALSE)</f>
        <v>1785.8399999999995</v>
      </c>
      <c r="H41" s="109">
        <f>VLOOKUP(C41,'[3]Referencia Mensual 2019'!$A$24:$N$53,14,FALSE)</f>
        <v>7424.04</v>
      </c>
      <c r="I41" s="109">
        <f>VLOOKUP(B41,'[3]Referencia Mensual 2019'!$A$55:$N$60,14,FALSE)*D41</f>
        <v>11829.36</v>
      </c>
      <c r="J41" s="110">
        <f>VLOOKUP(B41,'[3]Referencia Mensual 2019'!$A$62:$N$67,14,FALSE)*E41</f>
        <v>0</v>
      </c>
      <c r="K41" s="111">
        <f>SUM(F41:J41)</f>
        <v>33252.72</v>
      </c>
      <c r="L41" s="112">
        <f>VLOOKUP(B41,'[3]Referencia Mensual 2019'!$A$69:$N$74,7,FALSE)</f>
        <v>742.29</v>
      </c>
      <c r="M41" s="113">
        <f>VLOOKUP(C41,'[3]Referencia Mensual 2019'!$A$24:$N$53,7,FALSE)*VLOOKUP(B41,'[3]Referencia Mensual 2019'!$A$83:$M$88,7,FALSE)+D41*VLOOKUP(B41,'[3]Referencia Mensual 2019'!$A$55:$N$60,7,FALSE)*VLOOKUP(B41,'[3]Referencia Mensual 2019'!$A$90:$M$95,7,FALSE)</f>
        <v>1604.4500000000003</v>
      </c>
      <c r="N41" s="114">
        <f t="shared" si="0"/>
        <v>2346.7400000000002</v>
      </c>
      <c r="O41" s="115">
        <f>VLOOKUP(B41,'[3]Referencia Mensual 2019'!$A$69:$N$74,13,FALSE)</f>
        <v>742.29</v>
      </c>
      <c r="P41" s="113">
        <f>VLOOKUP(C41,'[3]Referencia Mensual 2019'!$A$24:$N$53,13,FALSE)*VLOOKUP(B41,'[3]Referencia Mensual 2019'!$A$83:$M$88,13,FALSE)+D41*VLOOKUP(B41,'[3]Referencia Mensual 2019'!$A$55:$N$60,13,FALSE)*VLOOKUP(B41,'[3]Referencia Mensual 2019'!$A$90:$M$95,13,FALSE)</f>
        <v>1604.4500000000003</v>
      </c>
      <c r="Q41" s="114">
        <f t="shared" si="1"/>
        <v>2346.7400000000002</v>
      </c>
      <c r="R41" s="116">
        <f t="shared" si="2"/>
        <v>4693.4800000000005</v>
      </c>
      <c r="S41" s="117">
        <f t="shared" si="3"/>
        <v>37946.200000000004</v>
      </c>
    </row>
    <row r="42" spans="1:19" ht="11.25">
      <c r="A42" s="157" t="s">
        <v>116</v>
      </c>
      <c r="B42" s="158" t="s">
        <v>22</v>
      </c>
      <c r="C42" s="158">
        <v>24</v>
      </c>
      <c r="D42" s="158">
        <v>53</v>
      </c>
      <c r="E42" s="159"/>
      <c r="F42" s="108">
        <f>VLOOKUP(B42,'[3]Referencia Mensual 2019'!$A$3:$N$8,14,FALSE)</f>
        <v>12213.480000000003</v>
      </c>
      <c r="G42" s="109">
        <f>VLOOKUP(B42,'[3]Referencia Mensual 2019'!$A$10:$N$15,14,FALSE)</f>
        <v>1785.8399999999995</v>
      </c>
      <c r="H42" s="109">
        <f>VLOOKUP(C42,'[3]Referencia Mensual 2019'!$A$24:$N$53,14,FALSE)</f>
        <v>7424.04</v>
      </c>
      <c r="I42" s="109">
        <f>VLOOKUP(B42,'[3]Referencia Mensual 2019'!$A$55:$N$60,14,FALSE)*D42</f>
        <v>13629.480000000001</v>
      </c>
      <c r="J42" s="110">
        <f>VLOOKUP(B42,'[3]Referencia Mensual 2019'!$A$62:$N$67,14,FALSE)*E42</f>
        <v>0</v>
      </c>
      <c r="K42" s="111">
        <f>SUM(F42:J42)</f>
        <v>35052.840000000004</v>
      </c>
      <c r="L42" s="112">
        <f>VLOOKUP(B42,'[3]Referencia Mensual 2019'!$A$69:$N$74,7,FALSE)</f>
        <v>742.29</v>
      </c>
      <c r="M42" s="113">
        <f>VLOOKUP(C42,'[3]Referencia Mensual 2019'!$A$24:$N$53,7,FALSE)*VLOOKUP(B42,'[3]Referencia Mensual 2019'!$A$83:$M$88,7,FALSE)+D42*VLOOKUP(B42,'[3]Referencia Mensual 2019'!$A$55:$N$60,7,FALSE)*VLOOKUP(B42,'[3]Referencia Mensual 2019'!$A$90:$M$95,7,FALSE)</f>
        <v>1754.46</v>
      </c>
      <c r="N42" s="114">
        <f t="shared" si="0"/>
        <v>2496.75</v>
      </c>
      <c r="O42" s="115">
        <f>VLOOKUP(B42,'[3]Referencia Mensual 2019'!$A$69:$N$74,13,FALSE)</f>
        <v>742.29</v>
      </c>
      <c r="P42" s="113">
        <f>VLOOKUP(C42,'[3]Referencia Mensual 2019'!$A$24:$N$53,13,FALSE)*VLOOKUP(B42,'[3]Referencia Mensual 2019'!$A$83:$M$88,13,FALSE)+D42*VLOOKUP(B42,'[3]Referencia Mensual 2019'!$A$55:$N$60,13,FALSE)*VLOOKUP(B42,'[3]Referencia Mensual 2019'!$A$90:$M$95,13,FALSE)</f>
        <v>1754.46</v>
      </c>
      <c r="Q42" s="114">
        <f t="shared" si="1"/>
        <v>2496.75</v>
      </c>
      <c r="R42" s="116">
        <f t="shared" si="2"/>
        <v>4993.5</v>
      </c>
      <c r="S42" s="117">
        <f t="shared" si="3"/>
        <v>40046.340000000004</v>
      </c>
    </row>
    <row r="43" spans="1:19" ht="12.75">
      <c r="A43" s="160" t="s">
        <v>209</v>
      </c>
      <c r="B43" s="161"/>
      <c r="C43" s="161"/>
      <c r="D43" s="161"/>
      <c r="E43" s="162"/>
      <c r="F43" s="118"/>
      <c r="G43" s="119"/>
      <c r="H43" s="119"/>
      <c r="I43" s="119"/>
      <c r="J43" s="120"/>
      <c r="K43" s="111"/>
      <c r="L43" s="121"/>
      <c r="M43" s="122"/>
      <c r="N43" s="123"/>
      <c r="O43" s="124"/>
      <c r="P43" s="122"/>
      <c r="Q43" s="123"/>
      <c r="R43" s="125"/>
      <c r="S43" s="117"/>
    </row>
    <row r="44" spans="1:19" ht="11.25">
      <c r="A44" s="157" t="s">
        <v>38</v>
      </c>
      <c r="B44" s="158" t="s">
        <v>22</v>
      </c>
      <c r="C44" s="158">
        <v>22</v>
      </c>
      <c r="D44" s="158">
        <v>35</v>
      </c>
      <c r="E44" s="159"/>
      <c r="F44" s="108">
        <f>VLOOKUP(B44,'[3]Referencia Mensual 2019'!$A$3:$N$8,14,FALSE)</f>
        <v>12213.480000000003</v>
      </c>
      <c r="G44" s="109">
        <f>VLOOKUP(B44,'[3]Referencia Mensual 2019'!$A$10:$N$15,14,FALSE)</f>
        <v>1785.8399999999995</v>
      </c>
      <c r="H44" s="109">
        <f>VLOOKUP(C44,'[3]Referencia Mensual 2019'!$A$24:$N$53,14,FALSE)</f>
        <v>6493.44</v>
      </c>
      <c r="I44" s="109">
        <f>VLOOKUP(B44,'[3]Referencia Mensual 2019'!$A$55:$N$60,14,FALSE)*D44</f>
        <v>9000.6</v>
      </c>
      <c r="J44" s="110">
        <f>VLOOKUP(B44,'[3]Referencia Mensual 2019'!$A$62:$N$67,14,FALSE)*E44</f>
        <v>0</v>
      </c>
      <c r="K44" s="111">
        <f>SUM(F44:J44)</f>
        <v>29493.36</v>
      </c>
      <c r="L44" s="112">
        <f>VLOOKUP(B44,'[3]Referencia Mensual 2019'!$A$69:$N$74,7,FALSE)</f>
        <v>742.29</v>
      </c>
      <c r="M44" s="113">
        <f>VLOOKUP(C44,'[3]Referencia Mensual 2019'!$A$24:$N$53,7,FALSE)*VLOOKUP(B44,'[3]Referencia Mensual 2019'!$A$83:$M$88,7,FALSE)+D44*VLOOKUP(B44,'[3]Referencia Mensual 2019'!$A$55:$N$60,7,FALSE)*VLOOKUP(B44,'[3]Referencia Mensual 2019'!$A$90:$M$95,7,FALSE)</f>
        <v>1291.17</v>
      </c>
      <c r="N44" s="114">
        <f t="shared" si="0"/>
        <v>2033.46</v>
      </c>
      <c r="O44" s="115">
        <f>VLOOKUP(B44,'[3]Referencia Mensual 2019'!$A$69:$N$74,13,FALSE)</f>
        <v>742.29</v>
      </c>
      <c r="P44" s="113">
        <f>VLOOKUP(C44,'[3]Referencia Mensual 2019'!$A$24:$N$53,13,FALSE)*VLOOKUP(B44,'[3]Referencia Mensual 2019'!$A$83:$M$88,13,FALSE)+D44*VLOOKUP(B44,'[3]Referencia Mensual 2019'!$A$55:$N$60,13,FALSE)*VLOOKUP(B44,'[3]Referencia Mensual 2019'!$A$90:$M$95,13,FALSE)</f>
        <v>1291.17</v>
      </c>
      <c r="Q44" s="114">
        <f t="shared" si="1"/>
        <v>2033.46</v>
      </c>
      <c r="R44" s="116">
        <f t="shared" si="2"/>
        <v>4066.92</v>
      </c>
      <c r="S44" s="117">
        <f t="shared" si="3"/>
        <v>33560.28</v>
      </c>
    </row>
    <row r="45" spans="1:19" ht="11.25">
      <c r="A45" s="157" t="s">
        <v>118</v>
      </c>
      <c r="B45" s="158" t="s">
        <v>22</v>
      </c>
      <c r="C45" s="158">
        <v>24</v>
      </c>
      <c r="D45" s="158">
        <v>46</v>
      </c>
      <c r="E45" s="159"/>
      <c r="F45" s="108">
        <f>VLOOKUP(B45,'[3]Referencia Mensual 2019'!$A$3:$N$8,14,FALSE)</f>
        <v>12213.480000000003</v>
      </c>
      <c r="G45" s="109">
        <f>VLOOKUP(B45,'[3]Referencia Mensual 2019'!$A$10:$N$15,14,FALSE)</f>
        <v>1785.8399999999995</v>
      </c>
      <c r="H45" s="109">
        <f>VLOOKUP(C45,'[3]Referencia Mensual 2019'!$A$24:$N$53,14,FALSE)</f>
        <v>7424.04</v>
      </c>
      <c r="I45" s="109">
        <f>VLOOKUP(B45,'[3]Referencia Mensual 2019'!$A$55:$N$60,14,FALSE)*D45</f>
        <v>11829.36</v>
      </c>
      <c r="J45" s="110">
        <f>VLOOKUP(B45,'[3]Referencia Mensual 2019'!$A$62:$N$67,14,FALSE)*E45</f>
        <v>0</v>
      </c>
      <c r="K45" s="111">
        <f>SUM(F45:J45)</f>
        <v>33252.72</v>
      </c>
      <c r="L45" s="112">
        <f>VLOOKUP(B45,'[3]Referencia Mensual 2019'!$A$69:$N$74,7,FALSE)</f>
        <v>742.29</v>
      </c>
      <c r="M45" s="113">
        <f>VLOOKUP(C45,'[3]Referencia Mensual 2019'!$A$24:$N$53,7,FALSE)*VLOOKUP(B45,'[3]Referencia Mensual 2019'!$A$83:$M$88,7,FALSE)+D45*VLOOKUP(B45,'[3]Referencia Mensual 2019'!$A$55:$N$60,7,FALSE)*VLOOKUP(B45,'[3]Referencia Mensual 2019'!$A$90:$M$95,7,FALSE)</f>
        <v>1604.4500000000003</v>
      </c>
      <c r="N45" s="114">
        <f t="shared" si="0"/>
        <v>2346.7400000000002</v>
      </c>
      <c r="O45" s="115">
        <f>VLOOKUP(B45,'[3]Referencia Mensual 2019'!$A$69:$N$74,13,FALSE)</f>
        <v>742.29</v>
      </c>
      <c r="P45" s="113">
        <f>VLOOKUP(C45,'[3]Referencia Mensual 2019'!$A$24:$N$53,13,FALSE)*VLOOKUP(B45,'[3]Referencia Mensual 2019'!$A$83:$M$88,13,FALSE)+D45*VLOOKUP(B45,'[3]Referencia Mensual 2019'!$A$55:$N$60,13,FALSE)*VLOOKUP(B45,'[3]Referencia Mensual 2019'!$A$90:$M$95,13,FALSE)</f>
        <v>1604.4500000000003</v>
      </c>
      <c r="Q45" s="114">
        <f t="shared" si="1"/>
        <v>2346.7400000000002</v>
      </c>
      <c r="R45" s="116">
        <f t="shared" si="2"/>
        <v>4693.4800000000005</v>
      </c>
      <c r="S45" s="117">
        <f t="shared" si="3"/>
        <v>37946.200000000004</v>
      </c>
    </row>
    <row r="46" spans="1:19" ht="11.25">
      <c r="A46" s="157" t="s">
        <v>116</v>
      </c>
      <c r="B46" s="158" t="s">
        <v>22</v>
      </c>
      <c r="C46" s="158">
        <v>24</v>
      </c>
      <c r="D46" s="158">
        <v>53</v>
      </c>
      <c r="E46" s="159"/>
      <c r="F46" s="108">
        <f>VLOOKUP(B46,'[3]Referencia Mensual 2019'!$A$3:$N$8,14,FALSE)</f>
        <v>12213.480000000003</v>
      </c>
      <c r="G46" s="109">
        <f>VLOOKUP(B46,'[3]Referencia Mensual 2019'!$A$10:$N$15,14,FALSE)</f>
        <v>1785.8399999999995</v>
      </c>
      <c r="H46" s="109">
        <f>VLOOKUP(C46,'[3]Referencia Mensual 2019'!$A$24:$N$53,14,FALSE)</f>
        <v>7424.04</v>
      </c>
      <c r="I46" s="109">
        <f>VLOOKUP(B46,'[3]Referencia Mensual 2019'!$A$55:$N$60,14,FALSE)*D46</f>
        <v>13629.480000000001</v>
      </c>
      <c r="J46" s="110">
        <f>VLOOKUP(B46,'[3]Referencia Mensual 2019'!$A$62:$N$67,14,FALSE)*E46</f>
        <v>0</v>
      </c>
      <c r="K46" s="111">
        <f>SUM(F46:J46)</f>
        <v>35052.840000000004</v>
      </c>
      <c r="L46" s="112">
        <f>VLOOKUP(B46,'[3]Referencia Mensual 2019'!$A$69:$N$74,7,FALSE)</f>
        <v>742.29</v>
      </c>
      <c r="M46" s="113">
        <f>VLOOKUP(C46,'[3]Referencia Mensual 2019'!$A$24:$N$53,7,FALSE)*VLOOKUP(B46,'[3]Referencia Mensual 2019'!$A$83:$M$88,7,FALSE)+D46*VLOOKUP(B46,'[3]Referencia Mensual 2019'!$A$55:$N$60,7,FALSE)*VLOOKUP(B46,'[3]Referencia Mensual 2019'!$A$90:$M$95,7,FALSE)</f>
        <v>1754.46</v>
      </c>
      <c r="N46" s="114">
        <f t="shared" si="0"/>
        <v>2496.75</v>
      </c>
      <c r="O46" s="115">
        <f>VLOOKUP(B46,'[3]Referencia Mensual 2019'!$A$69:$N$74,13,FALSE)</f>
        <v>742.29</v>
      </c>
      <c r="P46" s="113">
        <f>VLOOKUP(C46,'[3]Referencia Mensual 2019'!$A$24:$N$53,13,FALSE)*VLOOKUP(B46,'[3]Referencia Mensual 2019'!$A$83:$M$88,13,FALSE)+D46*VLOOKUP(B46,'[3]Referencia Mensual 2019'!$A$55:$N$60,13,FALSE)*VLOOKUP(B46,'[3]Referencia Mensual 2019'!$A$90:$M$95,13,FALSE)</f>
        <v>1754.46</v>
      </c>
      <c r="Q46" s="114">
        <f t="shared" si="1"/>
        <v>2496.75</v>
      </c>
      <c r="R46" s="116">
        <f t="shared" si="2"/>
        <v>4993.5</v>
      </c>
      <c r="S46" s="117">
        <f t="shared" si="3"/>
        <v>40046.340000000004</v>
      </c>
    </row>
    <row r="47" spans="1:19" ht="11.25">
      <c r="A47" s="157" t="s">
        <v>111</v>
      </c>
      <c r="B47" s="158" t="s">
        <v>22</v>
      </c>
      <c r="C47" s="158">
        <v>24</v>
      </c>
      <c r="D47" s="158">
        <v>60</v>
      </c>
      <c r="E47" s="159"/>
      <c r="F47" s="108">
        <f>VLOOKUP(B47,'[3]Referencia Mensual 2019'!$A$3:$N$8,14,FALSE)</f>
        <v>12213.480000000003</v>
      </c>
      <c r="G47" s="109">
        <f>VLOOKUP(B47,'[3]Referencia Mensual 2019'!$A$10:$N$15,14,FALSE)</f>
        <v>1785.8399999999995</v>
      </c>
      <c r="H47" s="109">
        <f>VLOOKUP(C47,'[3]Referencia Mensual 2019'!$A$24:$N$53,14,FALSE)</f>
        <v>7424.04</v>
      </c>
      <c r="I47" s="109">
        <f>VLOOKUP(B47,'[3]Referencia Mensual 2019'!$A$55:$N$60,14,FALSE)*D47</f>
        <v>15429.600000000002</v>
      </c>
      <c r="J47" s="110">
        <f>VLOOKUP(B47,'[3]Referencia Mensual 2019'!$A$62:$N$67,14,FALSE)*E47</f>
        <v>0</v>
      </c>
      <c r="K47" s="111">
        <f>SUM(F47:J47)</f>
        <v>36852.96000000001</v>
      </c>
      <c r="L47" s="112">
        <f>VLOOKUP(B47,'[3]Referencia Mensual 2019'!$A$69:$N$74,7,FALSE)</f>
        <v>742.29</v>
      </c>
      <c r="M47" s="113">
        <f>VLOOKUP(C47,'[3]Referencia Mensual 2019'!$A$24:$N$53,7,FALSE)*VLOOKUP(B47,'[3]Referencia Mensual 2019'!$A$83:$M$88,7,FALSE)+D47*VLOOKUP(B47,'[3]Referencia Mensual 2019'!$A$55:$N$60,7,FALSE)*VLOOKUP(B47,'[3]Referencia Mensual 2019'!$A$90:$M$95,7,FALSE)</f>
        <v>1904.4700000000003</v>
      </c>
      <c r="N47" s="114">
        <f t="shared" si="0"/>
        <v>2646.76</v>
      </c>
      <c r="O47" s="115">
        <f>VLOOKUP(B47,'[3]Referencia Mensual 2019'!$A$69:$N$74,13,FALSE)</f>
        <v>742.29</v>
      </c>
      <c r="P47" s="113">
        <f>VLOOKUP(C47,'[3]Referencia Mensual 2019'!$A$24:$N$53,13,FALSE)*VLOOKUP(B47,'[3]Referencia Mensual 2019'!$A$83:$M$88,13,FALSE)+D47*VLOOKUP(B47,'[3]Referencia Mensual 2019'!$A$55:$N$60,13,FALSE)*VLOOKUP(B47,'[3]Referencia Mensual 2019'!$A$90:$M$95,13,FALSE)</f>
        <v>1904.4700000000003</v>
      </c>
      <c r="Q47" s="114">
        <f t="shared" si="1"/>
        <v>2646.76</v>
      </c>
      <c r="R47" s="116">
        <f t="shared" si="2"/>
        <v>5293.52</v>
      </c>
      <c r="S47" s="117">
        <f t="shared" si="3"/>
        <v>42146.48000000001</v>
      </c>
    </row>
    <row r="48" spans="1:19" ht="12.75">
      <c r="A48" s="160" t="s">
        <v>210</v>
      </c>
      <c r="B48" s="161"/>
      <c r="C48" s="161"/>
      <c r="D48" s="161"/>
      <c r="E48" s="162"/>
      <c r="F48" s="118"/>
      <c r="G48" s="119"/>
      <c r="H48" s="119"/>
      <c r="I48" s="119"/>
      <c r="J48" s="120"/>
      <c r="K48" s="111"/>
      <c r="L48" s="121"/>
      <c r="M48" s="122"/>
      <c r="N48" s="123"/>
      <c r="O48" s="124"/>
      <c r="P48" s="122"/>
      <c r="Q48" s="123"/>
      <c r="R48" s="125"/>
      <c r="S48" s="117"/>
    </row>
    <row r="49" spans="1:19" ht="11.25">
      <c r="A49" s="157" t="s">
        <v>42</v>
      </c>
      <c r="B49" s="158" t="s">
        <v>22</v>
      </c>
      <c r="C49" s="158">
        <v>22</v>
      </c>
      <c r="D49" s="158">
        <v>35</v>
      </c>
      <c r="E49" s="159"/>
      <c r="F49" s="108">
        <f>VLOOKUP(B49,'[3]Referencia Mensual 2019'!$A$3:$N$8,14,FALSE)</f>
        <v>12213.480000000003</v>
      </c>
      <c r="G49" s="109">
        <f>VLOOKUP(B49,'[3]Referencia Mensual 2019'!$A$10:$N$15,14,FALSE)</f>
        <v>1785.8399999999995</v>
      </c>
      <c r="H49" s="109">
        <f>VLOOKUP(C49,'[3]Referencia Mensual 2019'!$A$24:$N$53,14,FALSE)</f>
        <v>6493.44</v>
      </c>
      <c r="I49" s="109">
        <f>VLOOKUP(B49,'[3]Referencia Mensual 2019'!$A$55:$N$60,14,FALSE)*D49</f>
        <v>9000.6</v>
      </c>
      <c r="J49" s="110">
        <f>VLOOKUP(B49,'[3]Referencia Mensual 2019'!$A$62:$N$67,14,FALSE)*E49</f>
        <v>0</v>
      </c>
      <c r="K49" s="111">
        <f>SUM(F49:J49)</f>
        <v>29493.36</v>
      </c>
      <c r="L49" s="112">
        <f>VLOOKUP(B49,'[3]Referencia Mensual 2019'!$A$69:$N$74,7,FALSE)</f>
        <v>742.29</v>
      </c>
      <c r="M49" s="113">
        <f>VLOOKUP(C49,'[3]Referencia Mensual 2019'!$A$24:$N$53,7,FALSE)*VLOOKUP(B49,'[3]Referencia Mensual 2019'!$A$83:$M$88,7,FALSE)+D49*VLOOKUP(B49,'[3]Referencia Mensual 2019'!$A$55:$N$60,7,FALSE)*VLOOKUP(B49,'[3]Referencia Mensual 2019'!$A$90:$M$95,7,FALSE)</f>
        <v>1291.17</v>
      </c>
      <c r="N49" s="114">
        <f t="shared" si="0"/>
        <v>2033.46</v>
      </c>
      <c r="O49" s="115">
        <f>VLOOKUP(B49,'[3]Referencia Mensual 2019'!$A$69:$N$74,13,FALSE)</f>
        <v>742.29</v>
      </c>
      <c r="P49" s="113">
        <f>VLOOKUP(C49,'[3]Referencia Mensual 2019'!$A$24:$N$53,13,FALSE)*VLOOKUP(B49,'[3]Referencia Mensual 2019'!$A$83:$M$88,13,FALSE)+D49*VLOOKUP(B49,'[3]Referencia Mensual 2019'!$A$55:$N$60,13,FALSE)*VLOOKUP(B49,'[3]Referencia Mensual 2019'!$A$90:$M$95,13,FALSE)</f>
        <v>1291.17</v>
      </c>
      <c r="Q49" s="114">
        <f t="shared" si="1"/>
        <v>2033.46</v>
      </c>
      <c r="R49" s="116">
        <f t="shared" si="2"/>
        <v>4066.92</v>
      </c>
      <c r="S49" s="117">
        <f t="shared" si="3"/>
        <v>33560.28</v>
      </c>
    </row>
    <row r="50" spans="1:19" ht="11.25">
      <c r="A50" s="157" t="s">
        <v>119</v>
      </c>
      <c r="B50" s="158" t="s">
        <v>22</v>
      </c>
      <c r="C50" s="158">
        <v>24</v>
      </c>
      <c r="D50" s="158">
        <v>46</v>
      </c>
      <c r="E50" s="159"/>
      <c r="F50" s="108">
        <f>VLOOKUP(B50,'[3]Referencia Mensual 2019'!$A$3:$N$8,14,FALSE)</f>
        <v>12213.480000000003</v>
      </c>
      <c r="G50" s="109">
        <f>VLOOKUP(B50,'[3]Referencia Mensual 2019'!$A$10:$N$15,14,FALSE)</f>
        <v>1785.8399999999995</v>
      </c>
      <c r="H50" s="109">
        <f>VLOOKUP(C50,'[3]Referencia Mensual 2019'!$A$24:$N$53,14,FALSE)</f>
        <v>7424.04</v>
      </c>
      <c r="I50" s="109">
        <f>VLOOKUP(B50,'[3]Referencia Mensual 2019'!$A$55:$N$60,14,FALSE)*D50</f>
        <v>11829.36</v>
      </c>
      <c r="J50" s="110">
        <f>VLOOKUP(B50,'[3]Referencia Mensual 2019'!$A$62:$N$67,14,FALSE)*E50</f>
        <v>0</v>
      </c>
      <c r="K50" s="111">
        <f>SUM(F50:J50)</f>
        <v>33252.72</v>
      </c>
      <c r="L50" s="112">
        <f>VLOOKUP(B50,'[3]Referencia Mensual 2019'!$A$69:$N$74,7,FALSE)</f>
        <v>742.29</v>
      </c>
      <c r="M50" s="113">
        <f>VLOOKUP(C50,'[3]Referencia Mensual 2019'!$A$24:$N$53,7,FALSE)*VLOOKUP(B50,'[3]Referencia Mensual 2019'!$A$83:$M$88,7,FALSE)+D50*VLOOKUP(B50,'[3]Referencia Mensual 2019'!$A$55:$N$60,7,FALSE)*VLOOKUP(B50,'[3]Referencia Mensual 2019'!$A$90:$M$95,7,FALSE)</f>
        <v>1604.4500000000003</v>
      </c>
      <c r="N50" s="114">
        <f t="shared" si="0"/>
        <v>2346.7400000000002</v>
      </c>
      <c r="O50" s="115">
        <f>VLOOKUP(B50,'[3]Referencia Mensual 2019'!$A$69:$N$74,13,FALSE)</f>
        <v>742.29</v>
      </c>
      <c r="P50" s="113">
        <f>VLOOKUP(C50,'[3]Referencia Mensual 2019'!$A$24:$N$53,13,FALSE)*VLOOKUP(B50,'[3]Referencia Mensual 2019'!$A$83:$M$88,13,FALSE)+D50*VLOOKUP(B50,'[3]Referencia Mensual 2019'!$A$55:$N$60,13,FALSE)*VLOOKUP(B50,'[3]Referencia Mensual 2019'!$A$90:$M$95,13,FALSE)</f>
        <v>1604.4500000000003</v>
      </c>
      <c r="Q50" s="114">
        <f t="shared" si="1"/>
        <v>2346.7400000000002</v>
      </c>
      <c r="R50" s="116">
        <f t="shared" si="2"/>
        <v>4693.4800000000005</v>
      </c>
      <c r="S50" s="117">
        <f t="shared" si="3"/>
        <v>37946.200000000004</v>
      </c>
    </row>
    <row r="51" spans="1:19" ht="12.75">
      <c r="A51" s="160" t="s">
        <v>211</v>
      </c>
      <c r="B51" s="161"/>
      <c r="C51" s="161"/>
      <c r="D51" s="161"/>
      <c r="E51" s="162"/>
      <c r="F51" s="118"/>
      <c r="G51" s="119"/>
      <c r="H51" s="119"/>
      <c r="I51" s="119"/>
      <c r="J51" s="120"/>
      <c r="K51" s="111"/>
      <c r="L51" s="121"/>
      <c r="M51" s="122"/>
      <c r="N51" s="123"/>
      <c r="O51" s="124"/>
      <c r="P51" s="122"/>
      <c r="Q51" s="123"/>
      <c r="R51" s="125"/>
      <c r="S51" s="117"/>
    </row>
    <row r="52" spans="1:19" ht="11.25">
      <c r="A52" s="157" t="s">
        <v>41</v>
      </c>
      <c r="B52" s="158" t="s">
        <v>22</v>
      </c>
      <c r="C52" s="158">
        <v>22</v>
      </c>
      <c r="D52" s="158">
        <v>35</v>
      </c>
      <c r="E52" s="159"/>
      <c r="F52" s="108">
        <f>VLOOKUP(B52,'[3]Referencia Mensual 2019'!$A$3:$N$8,14,FALSE)</f>
        <v>12213.480000000003</v>
      </c>
      <c r="G52" s="109">
        <f>VLOOKUP(B52,'[3]Referencia Mensual 2019'!$A$10:$N$15,14,FALSE)</f>
        <v>1785.8399999999995</v>
      </c>
      <c r="H52" s="109">
        <f>VLOOKUP(C52,'[3]Referencia Mensual 2019'!$A$24:$N$53,14,FALSE)</f>
        <v>6493.44</v>
      </c>
      <c r="I52" s="109">
        <f>VLOOKUP(B52,'[3]Referencia Mensual 2019'!$A$55:$N$60,14,FALSE)*D52</f>
        <v>9000.6</v>
      </c>
      <c r="J52" s="110">
        <f>VLOOKUP(B52,'[3]Referencia Mensual 2019'!$A$62:$N$67,14,FALSE)*E52</f>
        <v>0</v>
      </c>
      <c r="K52" s="111">
        <f>SUM(F52:J52)</f>
        <v>29493.36</v>
      </c>
      <c r="L52" s="112">
        <f>VLOOKUP(B52,'[3]Referencia Mensual 2019'!$A$69:$N$74,7,FALSE)</f>
        <v>742.29</v>
      </c>
      <c r="M52" s="113">
        <f>VLOOKUP(C52,'[3]Referencia Mensual 2019'!$A$24:$N$53,7,FALSE)*VLOOKUP(B52,'[3]Referencia Mensual 2019'!$A$83:$M$88,7,FALSE)+D52*VLOOKUP(B52,'[3]Referencia Mensual 2019'!$A$55:$N$60,7,FALSE)*VLOOKUP(B52,'[3]Referencia Mensual 2019'!$A$90:$M$95,7,FALSE)</f>
        <v>1291.17</v>
      </c>
      <c r="N52" s="114">
        <f t="shared" si="0"/>
        <v>2033.46</v>
      </c>
      <c r="O52" s="115">
        <f>VLOOKUP(B52,'[3]Referencia Mensual 2019'!$A$69:$N$74,13,FALSE)</f>
        <v>742.29</v>
      </c>
      <c r="P52" s="113">
        <f>VLOOKUP(C52,'[3]Referencia Mensual 2019'!$A$24:$N$53,13,FALSE)*VLOOKUP(B52,'[3]Referencia Mensual 2019'!$A$83:$M$88,13,FALSE)+D52*VLOOKUP(B52,'[3]Referencia Mensual 2019'!$A$55:$N$60,13,FALSE)*VLOOKUP(B52,'[3]Referencia Mensual 2019'!$A$90:$M$95,13,FALSE)</f>
        <v>1291.17</v>
      </c>
      <c r="Q52" s="114">
        <f t="shared" si="1"/>
        <v>2033.46</v>
      </c>
      <c r="R52" s="116">
        <f t="shared" si="2"/>
        <v>4066.92</v>
      </c>
      <c r="S52" s="117">
        <f t="shared" si="3"/>
        <v>33560.28</v>
      </c>
    </row>
    <row r="53" spans="1:19" ht="11.25">
      <c r="A53" s="157" t="s">
        <v>120</v>
      </c>
      <c r="B53" s="158" t="s">
        <v>22</v>
      </c>
      <c r="C53" s="158">
        <v>24</v>
      </c>
      <c r="D53" s="158">
        <v>46</v>
      </c>
      <c r="E53" s="159"/>
      <c r="F53" s="108">
        <f>VLOOKUP(B53,'[3]Referencia Mensual 2019'!$A$3:$N$8,14,FALSE)</f>
        <v>12213.480000000003</v>
      </c>
      <c r="G53" s="109">
        <f>VLOOKUP(B53,'[3]Referencia Mensual 2019'!$A$10:$N$15,14,FALSE)</f>
        <v>1785.8399999999995</v>
      </c>
      <c r="H53" s="109">
        <f>VLOOKUP(C53,'[3]Referencia Mensual 2019'!$A$24:$N$53,14,FALSE)</f>
        <v>7424.04</v>
      </c>
      <c r="I53" s="109">
        <f>VLOOKUP(B53,'[3]Referencia Mensual 2019'!$A$55:$N$60,14,FALSE)*D53</f>
        <v>11829.36</v>
      </c>
      <c r="J53" s="110">
        <f>VLOOKUP(B53,'[3]Referencia Mensual 2019'!$A$62:$N$67,14,FALSE)*E53</f>
        <v>0</v>
      </c>
      <c r="K53" s="111">
        <f>SUM(F53:J53)</f>
        <v>33252.72</v>
      </c>
      <c r="L53" s="112">
        <f>VLOOKUP(B53,'[3]Referencia Mensual 2019'!$A$69:$N$74,7,FALSE)</f>
        <v>742.29</v>
      </c>
      <c r="M53" s="113">
        <f>VLOOKUP(C53,'[3]Referencia Mensual 2019'!$A$24:$N$53,7,FALSE)*VLOOKUP(B53,'[3]Referencia Mensual 2019'!$A$83:$M$88,7,FALSE)+D53*VLOOKUP(B53,'[3]Referencia Mensual 2019'!$A$55:$N$60,7,FALSE)*VLOOKUP(B53,'[3]Referencia Mensual 2019'!$A$90:$M$95,7,FALSE)</f>
        <v>1604.4500000000003</v>
      </c>
      <c r="N53" s="114">
        <f t="shared" si="0"/>
        <v>2346.7400000000002</v>
      </c>
      <c r="O53" s="115">
        <f>VLOOKUP(B53,'[3]Referencia Mensual 2019'!$A$69:$N$74,13,FALSE)</f>
        <v>742.29</v>
      </c>
      <c r="P53" s="113">
        <f>VLOOKUP(C53,'[3]Referencia Mensual 2019'!$A$24:$N$53,13,FALSE)*VLOOKUP(B53,'[3]Referencia Mensual 2019'!$A$83:$M$88,13,FALSE)+D53*VLOOKUP(B53,'[3]Referencia Mensual 2019'!$A$55:$N$60,13,FALSE)*VLOOKUP(B53,'[3]Referencia Mensual 2019'!$A$90:$M$95,13,FALSE)</f>
        <v>1604.4500000000003</v>
      </c>
      <c r="Q53" s="114">
        <f t="shared" si="1"/>
        <v>2346.7400000000002</v>
      </c>
      <c r="R53" s="116">
        <f t="shared" si="2"/>
        <v>4693.4800000000005</v>
      </c>
      <c r="S53" s="117">
        <f t="shared" si="3"/>
        <v>37946.200000000004</v>
      </c>
    </row>
    <row r="54" spans="1:19" ht="12.75">
      <c r="A54" s="165" t="s">
        <v>212</v>
      </c>
      <c r="B54" s="166"/>
      <c r="C54" s="166"/>
      <c r="D54" s="166"/>
      <c r="E54" s="167"/>
      <c r="F54" s="126"/>
      <c r="G54" s="127"/>
      <c r="H54" s="127"/>
      <c r="I54" s="127"/>
      <c r="J54" s="128"/>
      <c r="K54" s="129"/>
      <c r="L54" s="130"/>
      <c r="M54" s="131"/>
      <c r="N54" s="132"/>
      <c r="O54" s="133"/>
      <c r="P54" s="131"/>
      <c r="Q54" s="132"/>
      <c r="R54" s="134"/>
      <c r="S54" s="135"/>
    </row>
    <row r="55" spans="1:19" ht="11.25">
      <c r="A55" s="157" t="s">
        <v>46</v>
      </c>
      <c r="B55" s="158" t="s">
        <v>23</v>
      </c>
      <c r="C55" s="158">
        <v>18</v>
      </c>
      <c r="D55" s="158">
        <v>22</v>
      </c>
      <c r="E55" s="159"/>
      <c r="F55" s="108">
        <f>VLOOKUP(B55,'[3]Referencia Mensual 2019'!$A$3:$N$8,14,FALSE)</f>
        <v>9170.280000000002</v>
      </c>
      <c r="G55" s="109">
        <f>VLOOKUP(B55,'[3]Referencia Mensual 2019'!$A$10:$N$15,14,FALSE)</f>
        <v>1472.4000000000003</v>
      </c>
      <c r="H55" s="109">
        <f>VLOOKUP(C55,'[3]Referencia Mensual 2019'!$A$24:$N$53,14,FALSE)</f>
        <v>5028.24</v>
      </c>
      <c r="I55" s="109">
        <f>VLOOKUP(B55,'[3]Referencia Mensual 2019'!$A$55:$N$60,14,FALSE)*D55</f>
        <v>5657.52</v>
      </c>
      <c r="J55" s="110">
        <f>VLOOKUP(B55,'[3]Referencia Mensual 2019'!$A$62:$N$67,14,FALSE)*E55</f>
        <v>0</v>
      </c>
      <c r="K55" s="111">
        <f>SUM(F55:J55)</f>
        <v>21328.440000000002</v>
      </c>
      <c r="L55" s="112">
        <f>VLOOKUP(B55,'[3]Referencia Mensual 2019'!$A$69:$N$74,7,FALSE)</f>
        <v>660.48</v>
      </c>
      <c r="M55" s="113">
        <f>VLOOKUP(C55,'[3]Referencia Mensual 2019'!$A$24:$N$53,7,FALSE)*VLOOKUP(B55,'[3]Referencia Mensual 2019'!$A$83:$M$88,7,FALSE)+D55*VLOOKUP(B55,'[3]Referencia Mensual 2019'!$A$55:$N$60,7,FALSE)*VLOOKUP(B55,'[3]Referencia Mensual 2019'!$A$90:$M$95,7,FALSE)</f>
        <v>890.48</v>
      </c>
      <c r="N55" s="114">
        <f t="shared" si="0"/>
        <v>1550.96</v>
      </c>
      <c r="O55" s="115">
        <f>VLOOKUP(B55,'[3]Referencia Mensual 2019'!$A$69:$N$74,13,FALSE)</f>
        <v>660.48</v>
      </c>
      <c r="P55" s="113">
        <f>VLOOKUP(C55,'[3]Referencia Mensual 2019'!$A$24:$N$53,13,FALSE)*VLOOKUP(B55,'[3]Referencia Mensual 2019'!$A$83:$M$88,13,FALSE)+D55*VLOOKUP(B55,'[3]Referencia Mensual 2019'!$A$55:$N$60,13,FALSE)*VLOOKUP(B55,'[3]Referencia Mensual 2019'!$A$90:$M$95,13,FALSE)</f>
        <v>890.48</v>
      </c>
      <c r="Q55" s="114">
        <f t="shared" si="1"/>
        <v>1550.96</v>
      </c>
      <c r="R55" s="116">
        <f t="shared" si="2"/>
        <v>3101.92</v>
      </c>
      <c r="S55" s="117">
        <f t="shared" si="3"/>
        <v>24430.36</v>
      </c>
    </row>
    <row r="56" spans="1:19" ht="11.25">
      <c r="A56" s="157" t="s">
        <v>121</v>
      </c>
      <c r="B56" s="158" t="s">
        <v>23</v>
      </c>
      <c r="C56" s="158">
        <v>20</v>
      </c>
      <c r="D56" s="158">
        <v>27</v>
      </c>
      <c r="E56" s="159"/>
      <c r="F56" s="108">
        <f>VLOOKUP(B56,'[3]Referencia Mensual 2019'!$A$3:$N$8,14,FALSE)</f>
        <v>9170.280000000002</v>
      </c>
      <c r="G56" s="109">
        <f>VLOOKUP(B56,'[3]Referencia Mensual 2019'!$A$10:$N$15,14,FALSE)</f>
        <v>1472.4000000000003</v>
      </c>
      <c r="H56" s="109">
        <f>VLOOKUP(C56,'[3]Referencia Mensual 2019'!$A$24:$N$53,14,FALSE)</f>
        <v>5600.160000000001</v>
      </c>
      <c r="I56" s="109">
        <f>VLOOKUP(B56,'[3]Referencia Mensual 2019'!$A$55:$N$60,14,FALSE)*D56</f>
        <v>6943.320000000001</v>
      </c>
      <c r="J56" s="110">
        <f>VLOOKUP(B56,'[3]Referencia Mensual 2019'!$A$62:$N$67,14,FALSE)*E56</f>
        <v>0</v>
      </c>
      <c r="K56" s="111">
        <f>SUM(F56:J56)</f>
        <v>23186.160000000003</v>
      </c>
      <c r="L56" s="112">
        <f>VLOOKUP(B56,'[3]Referencia Mensual 2019'!$A$69:$N$74,7,FALSE)</f>
        <v>660.48</v>
      </c>
      <c r="M56" s="113">
        <f>VLOOKUP(C56,'[3]Referencia Mensual 2019'!$A$24:$N$53,7,FALSE)*VLOOKUP(B56,'[3]Referencia Mensual 2019'!$A$83:$M$88,7,FALSE)+D56*VLOOKUP(B56,'[3]Referencia Mensual 2019'!$A$55:$N$60,7,FALSE)*VLOOKUP(B56,'[3]Referencia Mensual 2019'!$A$90:$M$95,7,FALSE)</f>
        <v>1045.2900000000002</v>
      </c>
      <c r="N56" s="114">
        <f t="shared" si="0"/>
        <v>1705.7700000000002</v>
      </c>
      <c r="O56" s="115">
        <f>VLOOKUP(B56,'[3]Referencia Mensual 2019'!$A$69:$N$74,13,FALSE)</f>
        <v>660.48</v>
      </c>
      <c r="P56" s="113">
        <f>VLOOKUP(C56,'[3]Referencia Mensual 2019'!$A$24:$N$53,13,FALSE)*VLOOKUP(B56,'[3]Referencia Mensual 2019'!$A$83:$M$88,13,FALSE)+D56*VLOOKUP(B56,'[3]Referencia Mensual 2019'!$A$55:$N$60,13,FALSE)*VLOOKUP(B56,'[3]Referencia Mensual 2019'!$A$90:$M$95,13,FALSE)</f>
        <v>1045.2900000000002</v>
      </c>
      <c r="Q56" s="114">
        <f t="shared" si="1"/>
        <v>1705.7700000000002</v>
      </c>
      <c r="R56" s="116">
        <f t="shared" si="2"/>
        <v>3411.5400000000004</v>
      </c>
      <c r="S56" s="117">
        <f t="shared" si="3"/>
        <v>26597.700000000004</v>
      </c>
    </row>
    <row r="57" spans="1:19" ht="12.75">
      <c r="A57" s="160" t="s">
        <v>213</v>
      </c>
      <c r="B57" s="161"/>
      <c r="C57" s="161"/>
      <c r="D57" s="161"/>
      <c r="E57" s="162"/>
      <c r="F57" s="118"/>
      <c r="G57" s="119"/>
      <c r="H57" s="119"/>
      <c r="I57" s="119"/>
      <c r="J57" s="120"/>
      <c r="K57" s="111"/>
      <c r="L57" s="121"/>
      <c r="M57" s="122"/>
      <c r="N57" s="123"/>
      <c r="O57" s="124"/>
      <c r="P57" s="122"/>
      <c r="Q57" s="123"/>
      <c r="R57" s="125"/>
      <c r="S57" s="117"/>
    </row>
    <row r="58" spans="1:19" ht="11.25">
      <c r="A58" s="157" t="s">
        <v>45</v>
      </c>
      <c r="B58" s="158" t="s">
        <v>23</v>
      </c>
      <c r="C58" s="158">
        <v>18</v>
      </c>
      <c r="D58" s="158">
        <v>22</v>
      </c>
      <c r="E58" s="159"/>
      <c r="F58" s="108">
        <f>VLOOKUP(B58,'[3]Referencia Mensual 2019'!$A$3:$N$8,14,FALSE)</f>
        <v>9170.280000000002</v>
      </c>
      <c r="G58" s="109">
        <f>VLOOKUP(B58,'[3]Referencia Mensual 2019'!$A$10:$N$15,14,FALSE)</f>
        <v>1472.4000000000003</v>
      </c>
      <c r="H58" s="109">
        <f>VLOOKUP(C58,'[3]Referencia Mensual 2019'!$A$24:$N$53,14,FALSE)</f>
        <v>5028.24</v>
      </c>
      <c r="I58" s="109">
        <f>VLOOKUP(B58,'[3]Referencia Mensual 2019'!$A$55:$N$60,14,FALSE)*D58</f>
        <v>5657.52</v>
      </c>
      <c r="J58" s="110">
        <f>VLOOKUP(B58,'[3]Referencia Mensual 2019'!$A$62:$N$67,14,FALSE)*E58</f>
        <v>0</v>
      </c>
      <c r="K58" s="111">
        <f>SUM(F58:J58)</f>
        <v>21328.440000000002</v>
      </c>
      <c r="L58" s="112">
        <f>VLOOKUP(B58,'[3]Referencia Mensual 2019'!$A$69:$N$74,7,FALSE)</f>
        <v>660.48</v>
      </c>
      <c r="M58" s="113">
        <f>VLOOKUP(C58,'[3]Referencia Mensual 2019'!$A$24:$N$53,7,FALSE)*VLOOKUP(B58,'[3]Referencia Mensual 2019'!$A$83:$M$88,7,FALSE)+D58*VLOOKUP(B58,'[3]Referencia Mensual 2019'!$A$55:$N$60,7,FALSE)*VLOOKUP(B58,'[3]Referencia Mensual 2019'!$A$90:$M$95,7,FALSE)</f>
        <v>890.48</v>
      </c>
      <c r="N58" s="114">
        <f t="shared" si="0"/>
        <v>1550.96</v>
      </c>
      <c r="O58" s="115">
        <f>VLOOKUP(B58,'[3]Referencia Mensual 2019'!$A$69:$N$74,13,FALSE)</f>
        <v>660.48</v>
      </c>
      <c r="P58" s="113">
        <f>VLOOKUP(C58,'[3]Referencia Mensual 2019'!$A$24:$N$53,13,FALSE)*VLOOKUP(B58,'[3]Referencia Mensual 2019'!$A$83:$M$88,13,FALSE)+D58*VLOOKUP(B58,'[3]Referencia Mensual 2019'!$A$55:$N$60,13,FALSE)*VLOOKUP(B58,'[3]Referencia Mensual 2019'!$A$90:$M$95,13,FALSE)</f>
        <v>890.48</v>
      </c>
      <c r="Q58" s="114">
        <f t="shared" si="1"/>
        <v>1550.96</v>
      </c>
      <c r="R58" s="116">
        <f t="shared" si="2"/>
        <v>3101.92</v>
      </c>
      <c r="S58" s="117">
        <f t="shared" si="3"/>
        <v>24430.36</v>
      </c>
    </row>
    <row r="59" spans="1:19" ht="11.25">
      <c r="A59" s="157" t="s">
        <v>122</v>
      </c>
      <c r="B59" s="158" t="s">
        <v>23</v>
      </c>
      <c r="C59" s="158">
        <v>20</v>
      </c>
      <c r="D59" s="158">
        <v>27</v>
      </c>
      <c r="E59" s="159"/>
      <c r="F59" s="108">
        <f>VLOOKUP(B59,'[3]Referencia Mensual 2019'!$A$3:$N$8,14,FALSE)</f>
        <v>9170.280000000002</v>
      </c>
      <c r="G59" s="109">
        <f>VLOOKUP(B59,'[3]Referencia Mensual 2019'!$A$10:$N$15,14,FALSE)</f>
        <v>1472.4000000000003</v>
      </c>
      <c r="H59" s="109">
        <f>VLOOKUP(C59,'[3]Referencia Mensual 2019'!$A$24:$N$53,14,FALSE)</f>
        <v>5600.160000000001</v>
      </c>
      <c r="I59" s="109">
        <f>VLOOKUP(B59,'[3]Referencia Mensual 2019'!$A$55:$N$60,14,FALSE)*D59</f>
        <v>6943.320000000001</v>
      </c>
      <c r="J59" s="110">
        <f>VLOOKUP(B59,'[3]Referencia Mensual 2019'!$A$62:$N$67,14,FALSE)*E59</f>
        <v>0</v>
      </c>
      <c r="K59" s="111">
        <f>SUM(F59:J59)</f>
        <v>23186.160000000003</v>
      </c>
      <c r="L59" s="112">
        <f>VLOOKUP(B59,'[3]Referencia Mensual 2019'!$A$69:$N$74,7,FALSE)</f>
        <v>660.48</v>
      </c>
      <c r="M59" s="113">
        <f>VLOOKUP(C59,'[3]Referencia Mensual 2019'!$A$24:$N$53,7,FALSE)*VLOOKUP(B59,'[3]Referencia Mensual 2019'!$A$83:$M$88,7,FALSE)+D59*VLOOKUP(B59,'[3]Referencia Mensual 2019'!$A$55:$N$60,7,FALSE)*VLOOKUP(B59,'[3]Referencia Mensual 2019'!$A$90:$M$95,7,FALSE)</f>
        <v>1045.2900000000002</v>
      </c>
      <c r="N59" s="114">
        <f t="shared" si="0"/>
        <v>1705.7700000000002</v>
      </c>
      <c r="O59" s="115">
        <f>VLOOKUP(B59,'[3]Referencia Mensual 2019'!$A$69:$N$74,13,FALSE)</f>
        <v>660.48</v>
      </c>
      <c r="P59" s="113">
        <f>VLOOKUP(C59,'[3]Referencia Mensual 2019'!$A$24:$N$53,13,FALSE)*VLOOKUP(B59,'[3]Referencia Mensual 2019'!$A$83:$M$88,13,FALSE)+D59*VLOOKUP(B59,'[3]Referencia Mensual 2019'!$A$55:$N$60,13,FALSE)*VLOOKUP(B59,'[3]Referencia Mensual 2019'!$A$90:$M$95,13,FALSE)</f>
        <v>1045.2900000000002</v>
      </c>
      <c r="Q59" s="114">
        <f t="shared" si="1"/>
        <v>1705.7700000000002</v>
      </c>
      <c r="R59" s="116">
        <f t="shared" si="2"/>
        <v>3411.5400000000004</v>
      </c>
      <c r="S59" s="117">
        <f t="shared" si="3"/>
        <v>26597.700000000004</v>
      </c>
    </row>
    <row r="60" spans="1:19" ht="12.75">
      <c r="A60" s="160" t="s">
        <v>191</v>
      </c>
      <c r="B60" s="161"/>
      <c r="C60" s="161"/>
      <c r="D60" s="161"/>
      <c r="E60" s="162"/>
      <c r="F60" s="136"/>
      <c r="G60" s="137"/>
      <c r="H60" s="137"/>
      <c r="I60" s="119"/>
      <c r="J60" s="138"/>
      <c r="K60" s="139"/>
      <c r="L60" s="136"/>
      <c r="M60" s="137"/>
      <c r="N60" s="140"/>
      <c r="O60" s="136"/>
      <c r="P60" s="137"/>
      <c r="Q60" s="140"/>
      <c r="R60" s="141"/>
      <c r="S60" s="142"/>
    </row>
    <row r="61" spans="1:19" ht="11.25">
      <c r="A61" s="157" t="s">
        <v>191</v>
      </c>
      <c r="B61" s="158" t="s">
        <v>23</v>
      </c>
      <c r="C61" s="158">
        <v>20</v>
      </c>
      <c r="D61" s="158">
        <v>27</v>
      </c>
      <c r="E61" s="159"/>
      <c r="F61" s="108">
        <f>VLOOKUP(B61,'[3]Referencia Mensual 2019'!$A$3:$N$8,14,FALSE)</f>
        <v>9170.280000000002</v>
      </c>
      <c r="G61" s="109">
        <f>VLOOKUP(B61,'[3]Referencia Mensual 2019'!$A$10:$N$15,14,FALSE)</f>
        <v>1472.4000000000003</v>
      </c>
      <c r="H61" s="109">
        <f>VLOOKUP(C61,'[3]Referencia Mensual 2019'!$A$24:$N$53,14,FALSE)</f>
        <v>5600.160000000001</v>
      </c>
      <c r="I61" s="109">
        <f>VLOOKUP(B61,'[3]Referencia Mensual 2019'!$A$55:$N$60,14,FALSE)*D61</f>
        <v>6943.320000000001</v>
      </c>
      <c r="J61" s="110">
        <f>VLOOKUP(B61,'[3]Referencia Mensual 2019'!$A$62:$N$67,14,FALSE)*E61</f>
        <v>0</v>
      </c>
      <c r="K61" s="111">
        <f>SUM(F61:J61)</f>
        <v>23186.160000000003</v>
      </c>
      <c r="L61" s="112">
        <f>VLOOKUP(B61,'[3]Referencia Mensual 2019'!$A$69:$N$74,7,FALSE)</f>
        <v>660.48</v>
      </c>
      <c r="M61" s="113">
        <f>VLOOKUP(C61,'[3]Referencia Mensual 2019'!$A$24:$N$53,7,FALSE)*VLOOKUP(B61,'[3]Referencia Mensual 2019'!$A$83:$M$88,7,FALSE)+D61*VLOOKUP(B61,'[3]Referencia Mensual 2019'!$A$55:$N$60,7,FALSE)*VLOOKUP(B61,'[3]Referencia Mensual 2019'!$A$90:$M$95,7,FALSE)</f>
        <v>1045.2900000000002</v>
      </c>
      <c r="N61" s="114">
        <f t="shared" si="0"/>
        <v>1705.7700000000002</v>
      </c>
      <c r="O61" s="115">
        <f>VLOOKUP(B61,'[3]Referencia Mensual 2019'!$A$69:$N$74,13,FALSE)</f>
        <v>660.48</v>
      </c>
      <c r="P61" s="113">
        <f>VLOOKUP(C61,'[3]Referencia Mensual 2019'!$A$24:$N$53,13,FALSE)*VLOOKUP(B61,'[3]Referencia Mensual 2019'!$A$83:$M$88,13,FALSE)+D61*VLOOKUP(B61,'[3]Referencia Mensual 2019'!$A$55:$N$60,13,FALSE)*VLOOKUP(B61,'[3]Referencia Mensual 2019'!$A$90:$M$95,13,FALSE)</f>
        <v>1045.2900000000002</v>
      </c>
      <c r="Q61" s="114">
        <f t="shared" si="1"/>
        <v>1705.7700000000002</v>
      </c>
      <c r="R61" s="116">
        <f t="shared" si="2"/>
        <v>3411.5400000000004</v>
      </c>
      <c r="S61" s="117">
        <f t="shared" si="3"/>
        <v>26597.700000000004</v>
      </c>
    </row>
    <row r="62" spans="1:19" ht="12.75">
      <c r="A62" s="160" t="s">
        <v>214</v>
      </c>
      <c r="B62" s="161"/>
      <c r="C62" s="161"/>
      <c r="D62" s="161"/>
      <c r="E62" s="162"/>
      <c r="F62" s="118"/>
      <c r="G62" s="119"/>
      <c r="H62" s="119"/>
      <c r="I62" s="119"/>
      <c r="J62" s="120"/>
      <c r="K62" s="111"/>
      <c r="L62" s="121"/>
      <c r="M62" s="122"/>
      <c r="N62" s="123"/>
      <c r="O62" s="124"/>
      <c r="P62" s="122"/>
      <c r="Q62" s="123"/>
      <c r="R62" s="125"/>
      <c r="S62" s="117"/>
    </row>
    <row r="63" spans="1:19" ht="11.25">
      <c r="A63" s="157" t="s">
        <v>49</v>
      </c>
      <c r="B63" s="158" t="s">
        <v>23</v>
      </c>
      <c r="C63" s="158">
        <v>16</v>
      </c>
      <c r="D63" s="158">
        <v>19</v>
      </c>
      <c r="E63" s="159"/>
      <c r="F63" s="108">
        <f>VLOOKUP(B63,'[3]Referencia Mensual 2019'!$A$3:$N$8,14,FALSE)</f>
        <v>9170.280000000002</v>
      </c>
      <c r="G63" s="109">
        <f>VLOOKUP(B63,'[3]Referencia Mensual 2019'!$A$10:$N$15,14,FALSE)</f>
        <v>1472.4000000000003</v>
      </c>
      <c r="H63" s="109">
        <f>VLOOKUP(C63,'[3]Referencia Mensual 2019'!$A$24:$N$53,14,FALSE)</f>
        <v>4456.919999999999</v>
      </c>
      <c r="I63" s="109">
        <f>VLOOKUP(B63,'[3]Referencia Mensual 2019'!$A$55:$N$60,14,FALSE)*D63</f>
        <v>4886.040000000001</v>
      </c>
      <c r="J63" s="110">
        <f>VLOOKUP(B63,'[3]Referencia Mensual 2019'!$A$62:$N$67,14,FALSE)*E63</f>
        <v>0</v>
      </c>
      <c r="K63" s="111">
        <f>SUM(F63:J63)</f>
        <v>19985.640000000003</v>
      </c>
      <c r="L63" s="112">
        <f>VLOOKUP(B63,'[3]Referencia Mensual 2019'!$A$69:$N$74,7,FALSE)</f>
        <v>660.48</v>
      </c>
      <c r="M63" s="113">
        <f>VLOOKUP(C63,'[3]Referencia Mensual 2019'!$A$24:$N$53,7,FALSE)*VLOOKUP(B63,'[3]Referencia Mensual 2019'!$A$83:$M$88,7,FALSE)+D63*VLOOKUP(B63,'[3]Referencia Mensual 2019'!$A$55:$N$60,7,FALSE)*VLOOKUP(B63,'[3]Referencia Mensual 2019'!$A$90:$M$95,7,FALSE)</f>
        <v>778.5800000000002</v>
      </c>
      <c r="N63" s="114">
        <f t="shared" si="0"/>
        <v>1439.0600000000002</v>
      </c>
      <c r="O63" s="115">
        <f>VLOOKUP(B63,'[3]Referencia Mensual 2019'!$A$69:$N$74,13,FALSE)</f>
        <v>660.48</v>
      </c>
      <c r="P63" s="113">
        <f>VLOOKUP(C63,'[3]Referencia Mensual 2019'!$A$24:$N$53,13,FALSE)*VLOOKUP(B63,'[3]Referencia Mensual 2019'!$A$83:$M$88,13,FALSE)+D63*VLOOKUP(B63,'[3]Referencia Mensual 2019'!$A$55:$N$60,13,FALSE)*VLOOKUP(B63,'[3]Referencia Mensual 2019'!$A$90:$M$95,13,FALSE)</f>
        <v>778.5800000000002</v>
      </c>
      <c r="Q63" s="114">
        <f t="shared" si="1"/>
        <v>1439.0600000000002</v>
      </c>
      <c r="R63" s="116">
        <f t="shared" si="2"/>
        <v>2878.1200000000003</v>
      </c>
      <c r="S63" s="117">
        <f t="shared" si="3"/>
        <v>22863.760000000002</v>
      </c>
    </row>
    <row r="64" spans="1:19" ht="11.25">
      <c r="A64" s="157" t="s">
        <v>123</v>
      </c>
      <c r="B64" s="158" t="s">
        <v>23</v>
      </c>
      <c r="C64" s="158">
        <v>18</v>
      </c>
      <c r="D64" s="158">
        <v>24</v>
      </c>
      <c r="E64" s="159"/>
      <c r="F64" s="108">
        <f>VLOOKUP(B64,'[3]Referencia Mensual 2019'!$A$3:$N$8,14,FALSE)</f>
        <v>9170.280000000002</v>
      </c>
      <c r="G64" s="109">
        <f>VLOOKUP(B64,'[3]Referencia Mensual 2019'!$A$10:$N$15,14,FALSE)</f>
        <v>1472.4000000000003</v>
      </c>
      <c r="H64" s="109">
        <f>VLOOKUP(C64,'[3]Referencia Mensual 2019'!$A$24:$N$53,14,FALSE)</f>
        <v>5028.24</v>
      </c>
      <c r="I64" s="109">
        <f>VLOOKUP(B64,'[3]Referencia Mensual 2019'!$A$55:$N$60,14,FALSE)*D64</f>
        <v>6171.84</v>
      </c>
      <c r="J64" s="110">
        <f>VLOOKUP(B64,'[3]Referencia Mensual 2019'!$A$62:$N$67,14,FALSE)*E64</f>
        <v>0</v>
      </c>
      <c r="K64" s="111">
        <f>SUM(F64:J64)</f>
        <v>21842.760000000002</v>
      </c>
      <c r="L64" s="112">
        <f>VLOOKUP(B64,'[3]Referencia Mensual 2019'!$A$69:$N$74,7,FALSE)</f>
        <v>660.48</v>
      </c>
      <c r="M64" s="113">
        <f>VLOOKUP(C64,'[3]Referencia Mensual 2019'!$A$24:$N$53,7,FALSE)*VLOOKUP(B64,'[3]Referencia Mensual 2019'!$A$83:$M$88,7,FALSE)+D64*VLOOKUP(B64,'[3]Referencia Mensual 2019'!$A$55:$N$60,7,FALSE)*VLOOKUP(B64,'[3]Referencia Mensual 2019'!$A$90:$M$95,7,FALSE)</f>
        <v>933.34</v>
      </c>
      <c r="N64" s="114">
        <f t="shared" si="0"/>
        <v>1593.8200000000002</v>
      </c>
      <c r="O64" s="115">
        <f>VLOOKUP(B64,'[3]Referencia Mensual 2019'!$A$69:$N$74,13,FALSE)</f>
        <v>660.48</v>
      </c>
      <c r="P64" s="113">
        <f>VLOOKUP(C64,'[3]Referencia Mensual 2019'!$A$24:$N$53,13,FALSE)*VLOOKUP(B64,'[3]Referencia Mensual 2019'!$A$83:$M$88,13,FALSE)+D64*VLOOKUP(B64,'[3]Referencia Mensual 2019'!$A$55:$N$60,13,FALSE)*VLOOKUP(B64,'[3]Referencia Mensual 2019'!$A$90:$M$95,13,FALSE)</f>
        <v>933.34</v>
      </c>
      <c r="Q64" s="114">
        <f t="shared" si="1"/>
        <v>1593.8200000000002</v>
      </c>
      <c r="R64" s="116">
        <f t="shared" si="2"/>
        <v>3187.6400000000003</v>
      </c>
      <c r="S64" s="117">
        <f t="shared" si="3"/>
        <v>25030.4</v>
      </c>
    </row>
    <row r="65" spans="1:19" ht="11.25">
      <c r="A65" s="157" t="s">
        <v>124</v>
      </c>
      <c r="B65" s="158" t="s">
        <v>23</v>
      </c>
      <c r="C65" s="158">
        <v>20</v>
      </c>
      <c r="D65" s="158">
        <v>27</v>
      </c>
      <c r="E65" s="159"/>
      <c r="F65" s="108">
        <f>VLOOKUP(B65,'[3]Referencia Mensual 2019'!$A$3:$N$8,14,FALSE)</f>
        <v>9170.280000000002</v>
      </c>
      <c r="G65" s="109">
        <f>VLOOKUP(B65,'[3]Referencia Mensual 2019'!$A$10:$N$15,14,FALSE)</f>
        <v>1472.4000000000003</v>
      </c>
      <c r="H65" s="109">
        <f>VLOOKUP(C65,'[3]Referencia Mensual 2019'!$A$24:$N$53,14,FALSE)</f>
        <v>5600.160000000001</v>
      </c>
      <c r="I65" s="109">
        <f>VLOOKUP(B65,'[3]Referencia Mensual 2019'!$A$55:$N$60,14,FALSE)*D65</f>
        <v>6943.320000000001</v>
      </c>
      <c r="J65" s="110">
        <f>VLOOKUP(B65,'[3]Referencia Mensual 2019'!$A$62:$N$67,14,FALSE)*E65</f>
        <v>0</v>
      </c>
      <c r="K65" s="111">
        <f>SUM(F65:J65)</f>
        <v>23186.160000000003</v>
      </c>
      <c r="L65" s="112">
        <f>VLOOKUP(B65,'[3]Referencia Mensual 2019'!$A$69:$N$74,7,FALSE)</f>
        <v>660.48</v>
      </c>
      <c r="M65" s="113">
        <f>VLOOKUP(C65,'[3]Referencia Mensual 2019'!$A$24:$N$53,7,FALSE)*VLOOKUP(B65,'[3]Referencia Mensual 2019'!$A$83:$M$88,7,FALSE)+D65*VLOOKUP(B65,'[3]Referencia Mensual 2019'!$A$55:$N$60,7,FALSE)*VLOOKUP(B65,'[3]Referencia Mensual 2019'!$A$90:$M$95,7,FALSE)</f>
        <v>1045.2900000000002</v>
      </c>
      <c r="N65" s="114">
        <f t="shared" si="0"/>
        <v>1705.7700000000002</v>
      </c>
      <c r="O65" s="115">
        <f>VLOOKUP(B65,'[3]Referencia Mensual 2019'!$A$69:$N$74,13,FALSE)</f>
        <v>660.48</v>
      </c>
      <c r="P65" s="113">
        <f>VLOOKUP(C65,'[3]Referencia Mensual 2019'!$A$24:$N$53,13,FALSE)*VLOOKUP(B65,'[3]Referencia Mensual 2019'!$A$83:$M$88,13,FALSE)+D65*VLOOKUP(B65,'[3]Referencia Mensual 2019'!$A$55:$N$60,13,FALSE)*VLOOKUP(B65,'[3]Referencia Mensual 2019'!$A$90:$M$95,13,FALSE)</f>
        <v>1045.2900000000002</v>
      </c>
      <c r="Q65" s="114">
        <f t="shared" si="1"/>
        <v>1705.7700000000002</v>
      </c>
      <c r="R65" s="116">
        <f t="shared" si="2"/>
        <v>3411.5400000000004</v>
      </c>
      <c r="S65" s="117">
        <f t="shared" si="3"/>
        <v>26597.700000000004</v>
      </c>
    </row>
    <row r="66" spans="1:19" ht="11.25">
      <c r="A66" s="157" t="s">
        <v>125</v>
      </c>
      <c r="B66" s="158" t="s">
        <v>23</v>
      </c>
      <c r="C66" s="158">
        <v>22</v>
      </c>
      <c r="D66" s="158">
        <v>33</v>
      </c>
      <c r="E66" s="159"/>
      <c r="F66" s="108">
        <f>VLOOKUP(B66,'[3]Referencia Mensual 2019'!$A$3:$N$8,14,FALSE)</f>
        <v>9170.280000000002</v>
      </c>
      <c r="G66" s="109">
        <f>VLOOKUP(B66,'[3]Referencia Mensual 2019'!$A$10:$N$15,14,FALSE)</f>
        <v>1472.4000000000003</v>
      </c>
      <c r="H66" s="109">
        <f>VLOOKUP(C66,'[3]Referencia Mensual 2019'!$A$24:$N$53,14,FALSE)</f>
        <v>6493.44</v>
      </c>
      <c r="I66" s="109">
        <f>VLOOKUP(B66,'[3]Referencia Mensual 2019'!$A$55:$N$60,14,FALSE)*D66</f>
        <v>8486.28</v>
      </c>
      <c r="J66" s="110">
        <f>VLOOKUP(B66,'[3]Referencia Mensual 2019'!$A$62:$N$67,14,FALSE)*E66</f>
        <v>0</v>
      </c>
      <c r="K66" s="111">
        <f>SUM(F66:J66)</f>
        <v>25622.4</v>
      </c>
      <c r="L66" s="112">
        <f>VLOOKUP(B66,'[3]Referencia Mensual 2019'!$A$69:$N$74,7,FALSE)</f>
        <v>660.48</v>
      </c>
      <c r="M66" s="113">
        <f>VLOOKUP(C66,'[3]Referencia Mensual 2019'!$A$24:$N$53,7,FALSE)*VLOOKUP(B66,'[3]Referencia Mensual 2019'!$A$83:$M$88,7,FALSE)+D66*VLOOKUP(B66,'[3]Referencia Mensual 2019'!$A$55:$N$60,7,FALSE)*VLOOKUP(B66,'[3]Referencia Mensual 2019'!$A$90:$M$95,7,FALSE)</f>
        <v>1248.31</v>
      </c>
      <c r="N66" s="114">
        <f t="shared" si="0"/>
        <v>1908.79</v>
      </c>
      <c r="O66" s="115">
        <f>VLOOKUP(B66,'[3]Referencia Mensual 2019'!$A$69:$N$74,13,FALSE)</f>
        <v>660.48</v>
      </c>
      <c r="P66" s="113">
        <f>VLOOKUP(C66,'[3]Referencia Mensual 2019'!$A$24:$N$53,13,FALSE)*VLOOKUP(B66,'[3]Referencia Mensual 2019'!$A$83:$M$88,13,FALSE)+D66*VLOOKUP(B66,'[3]Referencia Mensual 2019'!$A$55:$N$60,13,FALSE)*VLOOKUP(B66,'[3]Referencia Mensual 2019'!$A$90:$M$95,13,FALSE)</f>
        <v>1248.31</v>
      </c>
      <c r="Q66" s="114">
        <f t="shared" si="1"/>
        <v>1908.79</v>
      </c>
      <c r="R66" s="116">
        <f t="shared" si="2"/>
        <v>3817.58</v>
      </c>
      <c r="S66" s="117">
        <f t="shared" si="3"/>
        <v>29439.980000000003</v>
      </c>
    </row>
    <row r="67" spans="1:19" ht="12.75">
      <c r="A67" s="160" t="s">
        <v>215</v>
      </c>
      <c r="B67" s="161"/>
      <c r="C67" s="161"/>
      <c r="D67" s="161"/>
      <c r="E67" s="162"/>
      <c r="F67" s="118"/>
      <c r="G67" s="119"/>
      <c r="H67" s="119"/>
      <c r="I67" s="119"/>
      <c r="J67" s="120"/>
      <c r="K67" s="111"/>
      <c r="L67" s="121"/>
      <c r="M67" s="122"/>
      <c r="N67" s="123"/>
      <c r="O67" s="124"/>
      <c r="P67" s="122"/>
      <c r="Q67" s="123"/>
      <c r="R67" s="125"/>
      <c r="S67" s="117"/>
    </row>
    <row r="68" spans="1:19" ht="11.25">
      <c r="A68" s="157" t="s">
        <v>48</v>
      </c>
      <c r="B68" s="158" t="s">
        <v>23</v>
      </c>
      <c r="C68" s="158">
        <v>18</v>
      </c>
      <c r="D68" s="158">
        <v>22</v>
      </c>
      <c r="E68" s="159"/>
      <c r="F68" s="108">
        <f>VLOOKUP(B68,'[3]Referencia Mensual 2019'!$A$3:$N$8,14,FALSE)</f>
        <v>9170.280000000002</v>
      </c>
      <c r="G68" s="109">
        <f>VLOOKUP(B68,'[3]Referencia Mensual 2019'!$A$10:$N$15,14,FALSE)</f>
        <v>1472.4000000000003</v>
      </c>
      <c r="H68" s="109">
        <f>VLOOKUP(C68,'[3]Referencia Mensual 2019'!$A$24:$N$53,14,FALSE)</f>
        <v>5028.24</v>
      </c>
      <c r="I68" s="109">
        <f>VLOOKUP(B68,'[3]Referencia Mensual 2019'!$A$55:$N$60,14,FALSE)*D68</f>
        <v>5657.52</v>
      </c>
      <c r="J68" s="110">
        <f>VLOOKUP(B68,'[3]Referencia Mensual 2019'!$A$62:$N$67,14,FALSE)*E68</f>
        <v>0</v>
      </c>
      <c r="K68" s="111">
        <f>SUM(F68:J68)</f>
        <v>21328.440000000002</v>
      </c>
      <c r="L68" s="112">
        <f>VLOOKUP(B68,'[3]Referencia Mensual 2019'!$A$69:$N$74,7,FALSE)</f>
        <v>660.48</v>
      </c>
      <c r="M68" s="113">
        <f>VLOOKUP(C68,'[3]Referencia Mensual 2019'!$A$24:$N$53,7,FALSE)*VLOOKUP(B68,'[3]Referencia Mensual 2019'!$A$83:$M$88,7,FALSE)+D68*VLOOKUP(B68,'[3]Referencia Mensual 2019'!$A$55:$N$60,7,FALSE)*VLOOKUP(B68,'[3]Referencia Mensual 2019'!$A$90:$M$95,7,FALSE)</f>
        <v>890.48</v>
      </c>
      <c r="N68" s="114">
        <f t="shared" si="0"/>
        <v>1550.96</v>
      </c>
      <c r="O68" s="115">
        <f>VLOOKUP(B68,'[3]Referencia Mensual 2019'!$A$69:$N$74,13,FALSE)</f>
        <v>660.48</v>
      </c>
      <c r="P68" s="113">
        <f>VLOOKUP(C68,'[3]Referencia Mensual 2019'!$A$24:$N$53,13,FALSE)*VLOOKUP(B68,'[3]Referencia Mensual 2019'!$A$83:$M$88,13,FALSE)+D68*VLOOKUP(B68,'[3]Referencia Mensual 2019'!$A$55:$N$60,13,FALSE)*VLOOKUP(B68,'[3]Referencia Mensual 2019'!$A$90:$M$95,13,FALSE)</f>
        <v>890.48</v>
      </c>
      <c r="Q68" s="114">
        <f t="shared" si="1"/>
        <v>1550.96</v>
      </c>
      <c r="R68" s="116">
        <f t="shared" si="2"/>
        <v>3101.92</v>
      </c>
      <c r="S68" s="117">
        <f t="shared" si="3"/>
        <v>24430.36</v>
      </c>
    </row>
    <row r="69" spans="1:19" ht="11.25">
      <c r="A69" s="157" t="s">
        <v>126</v>
      </c>
      <c r="B69" s="158" t="s">
        <v>23</v>
      </c>
      <c r="C69" s="158">
        <v>20</v>
      </c>
      <c r="D69" s="158">
        <v>27</v>
      </c>
      <c r="E69" s="159"/>
      <c r="F69" s="108">
        <f>VLOOKUP(B69,'[3]Referencia Mensual 2019'!$A$3:$N$8,14,FALSE)</f>
        <v>9170.280000000002</v>
      </c>
      <c r="G69" s="109">
        <f>VLOOKUP(B69,'[3]Referencia Mensual 2019'!$A$10:$N$15,14,FALSE)</f>
        <v>1472.4000000000003</v>
      </c>
      <c r="H69" s="109">
        <f>VLOOKUP(C69,'[3]Referencia Mensual 2019'!$A$24:$N$53,14,FALSE)</f>
        <v>5600.160000000001</v>
      </c>
      <c r="I69" s="109">
        <f>VLOOKUP(B69,'[3]Referencia Mensual 2019'!$A$55:$N$60,14,FALSE)*D69</f>
        <v>6943.320000000001</v>
      </c>
      <c r="J69" s="110">
        <f>VLOOKUP(B69,'[3]Referencia Mensual 2019'!$A$62:$N$67,14,FALSE)*E69</f>
        <v>0</v>
      </c>
      <c r="K69" s="111">
        <f>SUM(F69:J69)</f>
        <v>23186.160000000003</v>
      </c>
      <c r="L69" s="112">
        <f>VLOOKUP(B69,'[3]Referencia Mensual 2019'!$A$69:$N$74,7,FALSE)</f>
        <v>660.48</v>
      </c>
      <c r="M69" s="113">
        <f>VLOOKUP(C69,'[3]Referencia Mensual 2019'!$A$24:$N$53,7,FALSE)*VLOOKUP(B69,'[3]Referencia Mensual 2019'!$A$83:$M$88,7,FALSE)+D69*VLOOKUP(B69,'[3]Referencia Mensual 2019'!$A$55:$N$60,7,FALSE)*VLOOKUP(B69,'[3]Referencia Mensual 2019'!$A$90:$M$95,7,FALSE)</f>
        <v>1045.2900000000002</v>
      </c>
      <c r="N69" s="114">
        <f t="shared" si="0"/>
        <v>1705.7700000000002</v>
      </c>
      <c r="O69" s="115">
        <f>VLOOKUP(B69,'[3]Referencia Mensual 2019'!$A$69:$N$74,13,FALSE)</f>
        <v>660.48</v>
      </c>
      <c r="P69" s="113">
        <f>VLOOKUP(C69,'[3]Referencia Mensual 2019'!$A$24:$N$53,13,FALSE)*VLOOKUP(B69,'[3]Referencia Mensual 2019'!$A$83:$M$88,13,FALSE)+D69*VLOOKUP(B69,'[3]Referencia Mensual 2019'!$A$55:$N$60,13,FALSE)*VLOOKUP(B69,'[3]Referencia Mensual 2019'!$A$90:$M$95,13,FALSE)</f>
        <v>1045.2900000000002</v>
      </c>
      <c r="Q69" s="114">
        <f t="shared" si="1"/>
        <v>1705.7700000000002</v>
      </c>
      <c r="R69" s="116">
        <f t="shared" si="2"/>
        <v>3411.5400000000004</v>
      </c>
      <c r="S69" s="117">
        <f t="shared" si="3"/>
        <v>26597.700000000004</v>
      </c>
    </row>
    <row r="70" spans="1:19" ht="12.75">
      <c r="A70" s="160" t="s">
        <v>43</v>
      </c>
      <c r="B70" s="161"/>
      <c r="C70" s="161"/>
      <c r="D70" s="161"/>
      <c r="E70" s="162"/>
      <c r="F70" s="118"/>
      <c r="G70" s="119"/>
      <c r="H70" s="119"/>
      <c r="I70" s="119"/>
      <c r="J70" s="120"/>
      <c r="K70" s="111"/>
      <c r="L70" s="121"/>
      <c r="M70" s="122"/>
      <c r="N70" s="123"/>
      <c r="O70" s="124"/>
      <c r="P70" s="122"/>
      <c r="Q70" s="123"/>
      <c r="R70" s="125"/>
      <c r="S70" s="117"/>
    </row>
    <row r="71" spans="1:19" ht="11.25">
      <c r="A71" s="157" t="s">
        <v>43</v>
      </c>
      <c r="B71" s="158" t="s">
        <v>23</v>
      </c>
      <c r="C71" s="158">
        <v>18</v>
      </c>
      <c r="D71" s="158">
        <v>22</v>
      </c>
      <c r="E71" s="159"/>
      <c r="F71" s="108">
        <f>VLOOKUP(B71,'[3]Referencia Mensual 2019'!$A$3:$N$8,14,FALSE)</f>
        <v>9170.280000000002</v>
      </c>
      <c r="G71" s="109">
        <f>VLOOKUP(B71,'[3]Referencia Mensual 2019'!$A$10:$N$15,14,FALSE)</f>
        <v>1472.4000000000003</v>
      </c>
      <c r="H71" s="109">
        <f>VLOOKUP(C71,'[3]Referencia Mensual 2019'!$A$24:$N$53,14,FALSE)</f>
        <v>5028.24</v>
      </c>
      <c r="I71" s="109">
        <f>VLOOKUP(B71,'[3]Referencia Mensual 2019'!$A$55:$N$60,14,FALSE)*D71</f>
        <v>5657.52</v>
      </c>
      <c r="J71" s="110">
        <f>VLOOKUP(B71,'[3]Referencia Mensual 2019'!$A$62:$N$67,14,FALSE)*E71</f>
        <v>0</v>
      </c>
      <c r="K71" s="111">
        <f aca="true" t="shared" si="4" ref="K71:K77">SUM(F71:J71)</f>
        <v>21328.440000000002</v>
      </c>
      <c r="L71" s="112">
        <f>VLOOKUP(B71,'[3]Referencia Mensual 2019'!$A$69:$N$74,7,FALSE)</f>
        <v>660.48</v>
      </c>
      <c r="M71" s="113">
        <f>VLOOKUP(C71,'[3]Referencia Mensual 2019'!$A$24:$N$53,7,FALSE)*VLOOKUP(B71,'[3]Referencia Mensual 2019'!$A$83:$M$88,7,FALSE)+D71*VLOOKUP(B71,'[3]Referencia Mensual 2019'!$A$55:$N$60,7,FALSE)*VLOOKUP(B71,'[3]Referencia Mensual 2019'!$A$90:$M$95,7,FALSE)</f>
        <v>890.48</v>
      </c>
      <c r="N71" s="114">
        <f t="shared" si="0"/>
        <v>1550.96</v>
      </c>
      <c r="O71" s="115">
        <f>VLOOKUP(B71,'[3]Referencia Mensual 2019'!$A$69:$N$74,13,FALSE)</f>
        <v>660.48</v>
      </c>
      <c r="P71" s="113">
        <f>VLOOKUP(C71,'[3]Referencia Mensual 2019'!$A$24:$N$53,13,FALSE)*VLOOKUP(B71,'[3]Referencia Mensual 2019'!$A$83:$M$88,13,FALSE)+D71*VLOOKUP(B71,'[3]Referencia Mensual 2019'!$A$55:$N$60,13,FALSE)*VLOOKUP(B71,'[3]Referencia Mensual 2019'!$A$90:$M$95,13,FALSE)</f>
        <v>890.48</v>
      </c>
      <c r="Q71" s="114">
        <f t="shared" si="1"/>
        <v>1550.96</v>
      </c>
      <c r="R71" s="116">
        <f t="shared" si="2"/>
        <v>3101.92</v>
      </c>
      <c r="S71" s="117">
        <f t="shared" si="3"/>
        <v>24430.36</v>
      </c>
    </row>
    <row r="72" spans="1:19" ht="11.25">
      <c r="A72" s="157" t="s">
        <v>44</v>
      </c>
      <c r="B72" s="158" t="s">
        <v>23</v>
      </c>
      <c r="C72" s="158">
        <v>20</v>
      </c>
      <c r="D72" s="158">
        <v>26</v>
      </c>
      <c r="E72" s="159"/>
      <c r="F72" s="108">
        <f>VLOOKUP(B72,'[3]Referencia Mensual 2019'!$A$3:$N$8,14,FALSE)</f>
        <v>9170.280000000002</v>
      </c>
      <c r="G72" s="109">
        <f>VLOOKUP(B72,'[3]Referencia Mensual 2019'!$A$10:$N$15,14,FALSE)</f>
        <v>1472.4000000000003</v>
      </c>
      <c r="H72" s="109">
        <f>VLOOKUP(C72,'[3]Referencia Mensual 2019'!$A$24:$N$53,14,FALSE)</f>
        <v>5600.160000000001</v>
      </c>
      <c r="I72" s="109">
        <f>VLOOKUP(B72,'[3]Referencia Mensual 2019'!$A$55:$N$60,14,FALSE)*D72</f>
        <v>6686.160000000001</v>
      </c>
      <c r="J72" s="110">
        <f>VLOOKUP(B72,'[3]Referencia Mensual 2019'!$A$62:$N$67,14,FALSE)*E72</f>
        <v>0</v>
      </c>
      <c r="K72" s="111">
        <f t="shared" si="4"/>
        <v>22929.000000000004</v>
      </c>
      <c r="L72" s="112">
        <f>VLOOKUP(B72,'[3]Referencia Mensual 2019'!$A$69:$N$74,7,FALSE)</f>
        <v>660.48</v>
      </c>
      <c r="M72" s="113">
        <f>VLOOKUP(C72,'[3]Referencia Mensual 2019'!$A$24:$N$53,7,FALSE)*VLOOKUP(B72,'[3]Referencia Mensual 2019'!$A$83:$M$88,7,FALSE)+D72*VLOOKUP(B72,'[3]Referencia Mensual 2019'!$A$55:$N$60,7,FALSE)*VLOOKUP(B72,'[3]Referencia Mensual 2019'!$A$90:$M$95,7,FALSE)</f>
        <v>1023.8600000000001</v>
      </c>
      <c r="N72" s="114">
        <f t="shared" si="0"/>
        <v>1684.3400000000001</v>
      </c>
      <c r="O72" s="115">
        <f>VLOOKUP(B72,'[3]Referencia Mensual 2019'!$A$69:$N$74,13,FALSE)</f>
        <v>660.48</v>
      </c>
      <c r="P72" s="113">
        <f>VLOOKUP(C72,'[3]Referencia Mensual 2019'!$A$24:$N$53,13,FALSE)*VLOOKUP(B72,'[3]Referencia Mensual 2019'!$A$83:$M$88,13,FALSE)+D72*VLOOKUP(B72,'[3]Referencia Mensual 2019'!$A$55:$N$60,13,FALSE)*VLOOKUP(B72,'[3]Referencia Mensual 2019'!$A$90:$M$95,13,FALSE)</f>
        <v>1023.8600000000001</v>
      </c>
      <c r="Q72" s="114">
        <f t="shared" si="1"/>
        <v>1684.3400000000001</v>
      </c>
      <c r="R72" s="116">
        <f t="shared" si="2"/>
        <v>3368.6800000000003</v>
      </c>
      <c r="S72" s="117">
        <f t="shared" si="3"/>
        <v>26297.680000000004</v>
      </c>
    </row>
    <row r="73" spans="1:19" ht="11.25">
      <c r="A73" s="157" t="s">
        <v>127</v>
      </c>
      <c r="B73" s="158" t="s">
        <v>23</v>
      </c>
      <c r="C73" s="158">
        <v>20</v>
      </c>
      <c r="D73" s="158">
        <v>26</v>
      </c>
      <c r="E73" s="159"/>
      <c r="F73" s="108">
        <f>VLOOKUP(B73,'[3]Referencia Mensual 2019'!$A$3:$N$8,14,FALSE)</f>
        <v>9170.280000000002</v>
      </c>
      <c r="G73" s="109">
        <f>VLOOKUP(B73,'[3]Referencia Mensual 2019'!$A$10:$N$15,14,FALSE)</f>
        <v>1472.4000000000003</v>
      </c>
      <c r="H73" s="109">
        <f>VLOOKUP(C73,'[3]Referencia Mensual 2019'!$A$24:$N$53,14,FALSE)</f>
        <v>5600.160000000001</v>
      </c>
      <c r="I73" s="109">
        <f>VLOOKUP(B73,'[3]Referencia Mensual 2019'!$A$55:$N$60,14,FALSE)*D73</f>
        <v>6686.160000000001</v>
      </c>
      <c r="J73" s="110">
        <f>VLOOKUP(B73,'[3]Referencia Mensual 2019'!$A$62:$N$67,14,FALSE)*E73</f>
        <v>0</v>
      </c>
      <c r="K73" s="111">
        <f t="shared" si="4"/>
        <v>22929.000000000004</v>
      </c>
      <c r="L73" s="112">
        <f>VLOOKUP(B73,'[3]Referencia Mensual 2019'!$A$69:$N$74,7,FALSE)</f>
        <v>660.48</v>
      </c>
      <c r="M73" s="113">
        <f>VLOOKUP(C73,'[3]Referencia Mensual 2019'!$A$24:$N$53,7,FALSE)*VLOOKUP(B73,'[3]Referencia Mensual 2019'!$A$83:$M$88,7,FALSE)+D73*VLOOKUP(B73,'[3]Referencia Mensual 2019'!$A$55:$N$60,7,FALSE)*VLOOKUP(B73,'[3]Referencia Mensual 2019'!$A$90:$M$95,7,FALSE)</f>
        <v>1023.8600000000001</v>
      </c>
      <c r="N73" s="114">
        <f t="shared" si="0"/>
        <v>1684.3400000000001</v>
      </c>
      <c r="O73" s="115">
        <f>VLOOKUP(B73,'[3]Referencia Mensual 2019'!$A$69:$N$74,13,FALSE)</f>
        <v>660.48</v>
      </c>
      <c r="P73" s="113">
        <f>VLOOKUP(C73,'[3]Referencia Mensual 2019'!$A$24:$N$53,13,FALSE)*VLOOKUP(B73,'[3]Referencia Mensual 2019'!$A$83:$M$88,13,FALSE)+D73*VLOOKUP(B73,'[3]Referencia Mensual 2019'!$A$55:$N$60,13,FALSE)*VLOOKUP(B73,'[3]Referencia Mensual 2019'!$A$90:$M$95,13,FALSE)</f>
        <v>1023.8600000000001</v>
      </c>
      <c r="Q73" s="114">
        <f t="shared" si="1"/>
        <v>1684.3400000000001</v>
      </c>
      <c r="R73" s="116">
        <f t="shared" si="2"/>
        <v>3368.6800000000003</v>
      </c>
      <c r="S73" s="117">
        <f t="shared" si="3"/>
        <v>26297.680000000004</v>
      </c>
    </row>
    <row r="74" spans="1:19" ht="11.25">
      <c r="A74" s="157" t="s">
        <v>128</v>
      </c>
      <c r="B74" s="158" t="s">
        <v>23</v>
      </c>
      <c r="C74" s="158">
        <v>20</v>
      </c>
      <c r="D74" s="158">
        <v>26</v>
      </c>
      <c r="E74" s="159">
        <v>2</v>
      </c>
      <c r="F74" s="108">
        <f>VLOOKUP(B74,'[3]Referencia Mensual 2019'!$A$3:$N$8,14,FALSE)</f>
        <v>9170.280000000002</v>
      </c>
      <c r="G74" s="109">
        <f>VLOOKUP(B74,'[3]Referencia Mensual 2019'!$A$10:$N$15,14,FALSE)</f>
        <v>1472.4000000000003</v>
      </c>
      <c r="H74" s="109">
        <f>VLOOKUP(C74,'[3]Referencia Mensual 2019'!$A$24:$N$53,14,FALSE)</f>
        <v>5600.160000000001</v>
      </c>
      <c r="I74" s="109">
        <f>VLOOKUP(B74,'[3]Referencia Mensual 2019'!$A$55:$N$60,14,FALSE)*D74</f>
        <v>6686.160000000001</v>
      </c>
      <c r="J74" s="110">
        <f>VLOOKUP(B74,'[3]Referencia Mensual 2019'!$A$62:$N$67,14,FALSE)*E74</f>
        <v>514.32</v>
      </c>
      <c r="K74" s="111">
        <f t="shared" si="4"/>
        <v>23443.320000000003</v>
      </c>
      <c r="L74" s="112">
        <f>VLOOKUP(B74,'[3]Referencia Mensual 2019'!$A$69:$N$74,7,FALSE)</f>
        <v>660.48</v>
      </c>
      <c r="M74" s="113">
        <f>VLOOKUP(C74,'[3]Referencia Mensual 2019'!$A$24:$N$53,7,FALSE)*VLOOKUP(B74,'[3]Referencia Mensual 2019'!$A$83:$M$88,7,FALSE)+D74*VLOOKUP(B74,'[3]Referencia Mensual 2019'!$A$55:$N$60,7,FALSE)*VLOOKUP(B74,'[3]Referencia Mensual 2019'!$A$90:$M$95,7,FALSE)</f>
        <v>1023.8600000000001</v>
      </c>
      <c r="N74" s="114">
        <f t="shared" si="0"/>
        <v>1684.3400000000001</v>
      </c>
      <c r="O74" s="115">
        <f>VLOOKUP(B74,'[3]Referencia Mensual 2019'!$A$69:$N$74,13,FALSE)</f>
        <v>660.48</v>
      </c>
      <c r="P74" s="113">
        <f>VLOOKUP(C74,'[3]Referencia Mensual 2019'!$A$24:$N$53,13,FALSE)*VLOOKUP(B74,'[3]Referencia Mensual 2019'!$A$83:$M$88,13,FALSE)+D74*VLOOKUP(B74,'[3]Referencia Mensual 2019'!$A$55:$N$60,13,FALSE)*VLOOKUP(B74,'[3]Referencia Mensual 2019'!$A$90:$M$95,13,FALSE)</f>
        <v>1023.8600000000001</v>
      </c>
      <c r="Q74" s="114">
        <f t="shared" si="1"/>
        <v>1684.3400000000001</v>
      </c>
      <c r="R74" s="116">
        <f t="shared" si="2"/>
        <v>3368.6800000000003</v>
      </c>
      <c r="S74" s="117">
        <f t="shared" si="3"/>
        <v>26812.000000000004</v>
      </c>
    </row>
    <row r="75" spans="1:19" ht="33.75">
      <c r="A75" s="157" t="s">
        <v>192</v>
      </c>
      <c r="B75" s="158" t="s">
        <v>23</v>
      </c>
      <c r="C75" s="158">
        <v>20</v>
      </c>
      <c r="D75" s="158">
        <v>26</v>
      </c>
      <c r="E75" s="159">
        <v>2</v>
      </c>
      <c r="F75" s="108">
        <f>VLOOKUP(B75,'[3]Referencia Mensual 2019'!$A$3:$N$8,14,FALSE)</f>
        <v>9170.280000000002</v>
      </c>
      <c r="G75" s="109">
        <f>VLOOKUP(B75,'[3]Referencia Mensual 2019'!$A$10:$N$15,14,FALSE)</f>
        <v>1472.4000000000003</v>
      </c>
      <c r="H75" s="109">
        <f>VLOOKUP(C75,'[3]Referencia Mensual 2019'!$A$24:$N$53,14,FALSE)</f>
        <v>5600.160000000001</v>
      </c>
      <c r="I75" s="109">
        <f>VLOOKUP(B75,'[3]Referencia Mensual 2019'!$A$55:$N$60,14,FALSE)*D75</f>
        <v>6686.160000000001</v>
      </c>
      <c r="J75" s="110">
        <f>VLOOKUP(B75,'[3]Referencia Mensual 2019'!$A$62:$N$67,14,FALSE)*E75</f>
        <v>514.32</v>
      </c>
      <c r="K75" s="111">
        <f t="shared" si="4"/>
        <v>23443.320000000003</v>
      </c>
      <c r="L75" s="112">
        <f>VLOOKUP(B75,'[3]Referencia Mensual 2019'!$A$69:$N$74,7,FALSE)</f>
        <v>660.48</v>
      </c>
      <c r="M75" s="113">
        <f>VLOOKUP(C75,'[3]Referencia Mensual 2019'!$A$24:$N$53,7,FALSE)*VLOOKUP(B75,'[3]Referencia Mensual 2019'!$A$83:$M$88,7,FALSE)+D75*VLOOKUP(B75,'[3]Referencia Mensual 2019'!$A$55:$N$60,7,FALSE)*VLOOKUP(B75,'[3]Referencia Mensual 2019'!$A$90:$M$95,7,FALSE)</f>
        <v>1023.8600000000001</v>
      </c>
      <c r="N75" s="114">
        <f t="shared" si="0"/>
        <v>1684.3400000000001</v>
      </c>
      <c r="O75" s="115">
        <f>VLOOKUP(B75,'[3]Referencia Mensual 2019'!$A$69:$N$74,13,FALSE)</f>
        <v>660.48</v>
      </c>
      <c r="P75" s="113">
        <f>VLOOKUP(C75,'[3]Referencia Mensual 2019'!$A$24:$N$53,13,FALSE)*VLOOKUP(B75,'[3]Referencia Mensual 2019'!$A$83:$M$88,13,FALSE)+D75*VLOOKUP(B75,'[3]Referencia Mensual 2019'!$A$55:$N$60,13,FALSE)*VLOOKUP(B75,'[3]Referencia Mensual 2019'!$A$90:$M$95,13,FALSE)</f>
        <v>1023.8600000000001</v>
      </c>
      <c r="Q75" s="114">
        <f t="shared" si="1"/>
        <v>1684.3400000000001</v>
      </c>
      <c r="R75" s="116">
        <f t="shared" si="2"/>
        <v>3368.6800000000003</v>
      </c>
      <c r="S75" s="117">
        <f t="shared" si="3"/>
        <v>26812.000000000004</v>
      </c>
    </row>
    <row r="76" spans="1:19" ht="11.25">
      <c r="A76" s="157" t="s">
        <v>129</v>
      </c>
      <c r="B76" s="158" t="s">
        <v>23</v>
      </c>
      <c r="C76" s="158">
        <v>22</v>
      </c>
      <c r="D76" s="158">
        <v>35</v>
      </c>
      <c r="E76" s="159">
        <v>2</v>
      </c>
      <c r="F76" s="108">
        <f>VLOOKUP(B76,'[3]Referencia Mensual 2019'!$A$3:$N$8,14,FALSE)</f>
        <v>9170.280000000002</v>
      </c>
      <c r="G76" s="109">
        <f>VLOOKUP(B76,'[3]Referencia Mensual 2019'!$A$10:$N$15,14,FALSE)</f>
        <v>1472.4000000000003</v>
      </c>
      <c r="H76" s="109">
        <f>VLOOKUP(C76,'[3]Referencia Mensual 2019'!$A$24:$N$53,14,FALSE)</f>
        <v>6493.44</v>
      </c>
      <c r="I76" s="109">
        <f>VLOOKUP(B76,'[3]Referencia Mensual 2019'!$A$55:$N$60,14,FALSE)*D76</f>
        <v>9000.6</v>
      </c>
      <c r="J76" s="110">
        <f>VLOOKUP(B76,'[3]Referencia Mensual 2019'!$A$62:$N$67,14,FALSE)*E76</f>
        <v>514.32</v>
      </c>
      <c r="K76" s="111">
        <f t="shared" si="4"/>
        <v>26651.04</v>
      </c>
      <c r="L76" s="112">
        <f>VLOOKUP(B76,'[3]Referencia Mensual 2019'!$A$69:$N$74,7,FALSE)</f>
        <v>660.48</v>
      </c>
      <c r="M76" s="113">
        <f>VLOOKUP(C76,'[3]Referencia Mensual 2019'!$A$24:$N$53,7,FALSE)*VLOOKUP(B76,'[3]Referencia Mensual 2019'!$A$83:$M$88,7,FALSE)+D76*VLOOKUP(B76,'[3]Referencia Mensual 2019'!$A$55:$N$60,7,FALSE)*VLOOKUP(B76,'[3]Referencia Mensual 2019'!$A$90:$M$95,7,FALSE)</f>
        <v>1291.17</v>
      </c>
      <c r="N76" s="114">
        <f t="shared" si="0"/>
        <v>1951.65</v>
      </c>
      <c r="O76" s="115">
        <f>VLOOKUP(B76,'[3]Referencia Mensual 2019'!$A$69:$N$74,13,FALSE)</f>
        <v>660.48</v>
      </c>
      <c r="P76" s="113">
        <f>VLOOKUP(C76,'[3]Referencia Mensual 2019'!$A$24:$N$53,13,FALSE)*VLOOKUP(B76,'[3]Referencia Mensual 2019'!$A$83:$M$88,13,FALSE)+D76*VLOOKUP(B76,'[3]Referencia Mensual 2019'!$A$55:$N$60,13,FALSE)*VLOOKUP(B76,'[3]Referencia Mensual 2019'!$A$90:$M$95,13,FALSE)</f>
        <v>1291.17</v>
      </c>
      <c r="Q76" s="114">
        <f t="shared" si="1"/>
        <v>1951.65</v>
      </c>
      <c r="R76" s="116">
        <f t="shared" si="2"/>
        <v>3903.3</v>
      </c>
      <c r="S76" s="117">
        <f t="shared" si="3"/>
        <v>30554.34</v>
      </c>
    </row>
    <row r="77" spans="1:19" ht="11.25">
      <c r="A77" s="157" t="s">
        <v>130</v>
      </c>
      <c r="B77" s="158" t="s">
        <v>23</v>
      </c>
      <c r="C77" s="158">
        <v>22</v>
      </c>
      <c r="D77" s="158">
        <v>35</v>
      </c>
      <c r="E77" s="159">
        <v>4</v>
      </c>
      <c r="F77" s="108">
        <f>VLOOKUP(B77,'[3]Referencia Mensual 2019'!$A$3:$N$8,14,FALSE)</f>
        <v>9170.280000000002</v>
      </c>
      <c r="G77" s="109">
        <f>VLOOKUP(B77,'[3]Referencia Mensual 2019'!$A$10:$N$15,14,FALSE)</f>
        <v>1472.4000000000003</v>
      </c>
      <c r="H77" s="109">
        <f>VLOOKUP(C77,'[3]Referencia Mensual 2019'!$A$24:$N$53,14,FALSE)</f>
        <v>6493.44</v>
      </c>
      <c r="I77" s="109">
        <f>VLOOKUP(B77,'[3]Referencia Mensual 2019'!$A$55:$N$60,14,FALSE)*D77</f>
        <v>9000.6</v>
      </c>
      <c r="J77" s="110">
        <f>VLOOKUP(B77,'[3]Referencia Mensual 2019'!$A$62:$N$67,14,FALSE)*E77</f>
        <v>1028.64</v>
      </c>
      <c r="K77" s="111">
        <f t="shared" si="4"/>
        <v>27165.36</v>
      </c>
      <c r="L77" s="112">
        <f>VLOOKUP(B77,'[3]Referencia Mensual 2019'!$A$69:$N$74,7,FALSE)</f>
        <v>660.48</v>
      </c>
      <c r="M77" s="113">
        <f>VLOOKUP(C77,'[3]Referencia Mensual 2019'!$A$24:$N$53,7,FALSE)*VLOOKUP(B77,'[3]Referencia Mensual 2019'!$A$83:$M$88,7,FALSE)+D77*VLOOKUP(B77,'[3]Referencia Mensual 2019'!$A$55:$N$60,7,FALSE)*VLOOKUP(B77,'[3]Referencia Mensual 2019'!$A$90:$M$95,7,FALSE)</f>
        <v>1291.17</v>
      </c>
      <c r="N77" s="114">
        <f t="shared" si="0"/>
        <v>1951.65</v>
      </c>
      <c r="O77" s="115">
        <f>VLOOKUP(B77,'[3]Referencia Mensual 2019'!$A$69:$N$74,13,FALSE)</f>
        <v>660.48</v>
      </c>
      <c r="P77" s="113">
        <f>VLOOKUP(C77,'[3]Referencia Mensual 2019'!$A$24:$N$53,13,FALSE)*VLOOKUP(B77,'[3]Referencia Mensual 2019'!$A$83:$M$88,13,FALSE)+D77*VLOOKUP(B77,'[3]Referencia Mensual 2019'!$A$55:$N$60,13,FALSE)*VLOOKUP(B77,'[3]Referencia Mensual 2019'!$A$90:$M$95,13,FALSE)</f>
        <v>1291.17</v>
      </c>
      <c r="Q77" s="114">
        <f t="shared" si="1"/>
        <v>1951.65</v>
      </c>
      <c r="R77" s="116">
        <f t="shared" si="2"/>
        <v>3903.3</v>
      </c>
      <c r="S77" s="117">
        <f t="shared" si="3"/>
        <v>31068.66</v>
      </c>
    </row>
    <row r="78" spans="1:19" ht="12.75">
      <c r="A78" s="160" t="s">
        <v>216</v>
      </c>
      <c r="B78" s="161"/>
      <c r="C78" s="161"/>
      <c r="D78" s="161"/>
      <c r="E78" s="162"/>
      <c r="F78" s="118"/>
      <c r="G78" s="119"/>
      <c r="H78" s="119"/>
      <c r="I78" s="119"/>
      <c r="J78" s="120"/>
      <c r="K78" s="111"/>
      <c r="L78" s="121"/>
      <c r="M78" s="122"/>
      <c r="N78" s="123"/>
      <c r="O78" s="124"/>
      <c r="P78" s="122"/>
      <c r="Q78" s="123"/>
      <c r="R78" s="125"/>
      <c r="S78" s="117"/>
    </row>
    <row r="79" spans="1:19" ht="11.25">
      <c r="A79" s="157" t="s">
        <v>47</v>
      </c>
      <c r="B79" s="158" t="s">
        <v>23</v>
      </c>
      <c r="C79" s="158">
        <v>18</v>
      </c>
      <c r="D79" s="158">
        <v>22</v>
      </c>
      <c r="E79" s="159"/>
      <c r="F79" s="108">
        <f>VLOOKUP(B79,'[3]Referencia Mensual 2019'!$A$3:$N$8,14,FALSE)</f>
        <v>9170.280000000002</v>
      </c>
      <c r="G79" s="109">
        <f>VLOOKUP(B79,'[3]Referencia Mensual 2019'!$A$10:$N$15,14,FALSE)</f>
        <v>1472.4000000000003</v>
      </c>
      <c r="H79" s="109">
        <f>VLOOKUP(C79,'[3]Referencia Mensual 2019'!$A$24:$N$53,14,FALSE)</f>
        <v>5028.24</v>
      </c>
      <c r="I79" s="109">
        <f>VLOOKUP(B79,'[3]Referencia Mensual 2019'!$A$55:$N$60,14,FALSE)*D79</f>
        <v>5657.52</v>
      </c>
      <c r="J79" s="110">
        <f>VLOOKUP(B79,'[3]Referencia Mensual 2019'!$A$62:$N$67,14,FALSE)*E79</f>
        <v>0</v>
      </c>
      <c r="K79" s="111">
        <f>SUM(F79:J79)</f>
        <v>21328.440000000002</v>
      </c>
      <c r="L79" s="112">
        <f>VLOOKUP(B79,'[3]Referencia Mensual 2019'!$A$69:$N$74,7,FALSE)</f>
        <v>660.48</v>
      </c>
      <c r="M79" s="113">
        <f>VLOOKUP(C79,'[3]Referencia Mensual 2019'!$A$24:$N$53,7,FALSE)*VLOOKUP(B79,'[3]Referencia Mensual 2019'!$A$83:$M$88,7,FALSE)+D79*VLOOKUP(B79,'[3]Referencia Mensual 2019'!$A$55:$N$60,7,FALSE)*VLOOKUP(B79,'[3]Referencia Mensual 2019'!$A$90:$M$95,7,FALSE)</f>
        <v>890.48</v>
      </c>
      <c r="N79" s="114">
        <f t="shared" si="0"/>
        <v>1550.96</v>
      </c>
      <c r="O79" s="115">
        <f>VLOOKUP(B79,'[3]Referencia Mensual 2019'!$A$69:$N$74,13,FALSE)</f>
        <v>660.48</v>
      </c>
      <c r="P79" s="113">
        <f>VLOOKUP(C79,'[3]Referencia Mensual 2019'!$A$24:$N$53,13,FALSE)*VLOOKUP(B79,'[3]Referencia Mensual 2019'!$A$83:$M$88,13,FALSE)+D79*VLOOKUP(B79,'[3]Referencia Mensual 2019'!$A$55:$N$60,13,FALSE)*VLOOKUP(B79,'[3]Referencia Mensual 2019'!$A$90:$M$95,13,FALSE)</f>
        <v>890.48</v>
      </c>
      <c r="Q79" s="114">
        <f t="shared" si="1"/>
        <v>1550.96</v>
      </c>
      <c r="R79" s="116">
        <f t="shared" si="2"/>
        <v>3101.92</v>
      </c>
      <c r="S79" s="117">
        <f t="shared" si="3"/>
        <v>24430.36</v>
      </c>
    </row>
    <row r="80" spans="1:19" ht="11.25">
      <c r="A80" s="157" t="s">
        <v>131</v>
      </c>
      <c r="B80" s="158" t="s">
        <v>23</v>
      </c>
      <c r="C80" s="158">
        <v>20</v>
      </c>
      <c r="D80" s="158">
        <v>27</v>
      </c>
      <c r="E80" s="159"/>
      <c r="F80" s="108">
        <f>VLOOKUP(B80,'[3]Referencia Mensual 2019'!$A$3:$N$8,14,FALSE)</f>
        <v>9170.280000000002</v>
      </c>
      <c r="G80" s="109">
        <f>VLOOKUP(B80,'[3]Referencia Mensual 2019'!$A$10:$N$15,14,FALSE)</f>
        <v>1472.4000000000003</v>
      </c>
      <c r="H80" s="109">
        <f>VLOOKUP(C80,'[3]Referencia Mensual 2019'!$A$24:$N$53,14,FALSE)</f>
        <v>5600.160000000001</v>
      </c>
      <c r="I80" s="109">
        <f>VLOOKUP(B80,'[3]Referencia Mensual 2019'!$A$55:$N$60,14,FALSE)*D80</f>
        <v>6943.320000000001</v>
      </c>
      <c r="J80" s="110">
        <f>VLOOKUP(B80,'[3]Referencia Mensual 2019'!$A$62:$N$67,14,FALSE)*E80</f>
        <v>0</v>
      </c>
      <c r="K80" s="111">
        <f>SUM(F80:J80)</f>
        <v>23186.160000000003</v>
      </c>
      <c r="L80" s="112">
        <f>VLOOKUP(B80,'[3]Referencia Mensual 2019'!$A$69:$N$74,7,FALSE)</f>
        <v>660.48</v>
      </c>
      <c r="M80" s="113">
        <f>VLOOKUP(C80,'[3]Referencia Mensual 2019'!$A$24:$N$53,7,FALSE)*VLOOKUP(B80,'[3]Referencia Mensual 2019'!$A$83:$M$88,7,FALSE)+D80*VLOOKUP(B80,'[3]Referencia Mensual 2019'!$A$55:$N$60,7,FALSE)*VLOOKUP(B80,'[3]Referencia Mensual 2019'!$A$90:$M$95,7,FALSE)</f>
        <v>1045.2900000000002</v>
      </c>
      <c r="N80" s="114">
        <f t="shared" si="0"/>
        <v>1705.7700000000002</v>
      </c>
      <c r="O80" s="115">
        <f>VLOOKUP(B80,'[3]Referencia Mensual 2019'!$A$69:$N$74,13,FALSE)</f>
        <v>660.48</v>
      </c>
      <c r="P80" s="113">
        <f>VLOOKUP(C80,'[3]Referencia Mensual 2019'!$A$24:$N$53,13,FALSE)*VLOOKUP(B80,'[3]Referencia Mensual 2019'!$A$83:$M$88,13,FALSE)+D80*VLOOKUP(B80,'[3]Referencia Mensual 2019'!$A$55:$N$60,13,FALSE)*VLOOKUP(B80,'[3]Referencia Mensual 2019'!$A$90:$M$95,13,FALSE)</f>
        <v>1045.2900000000002</v>
      </c>
      <c r="Q80" s="114">
        <f t="shared" si="1"/>
        <v>1705.7700000000002</v>
      </c>
      <c r="R80" s="116">
        <f t="shared" si="2"/>
        <v>3411.5400000000004</v>
      </c>
      <c r="S80" s="117">
        <f t="shared" si="3"/>
        <v>26597.700000000004</v>
      </c>
    </row>
    <row r="81" spans="1:19" ht="12.75">
      <c r="A81" s="160" t="s">
        <v>189</v>
      </c>
      <c r="B81" s="161"/>
      <c r="C81" s="161"/>
      <c r="D81" s="161"/>
      <c r="E81" s="162"/>
      <c r="F81" s="118"/>
      <c r="G81" s="119"/>
      <c r="H81" s="119"/>
      <c r="I81" s="119"/>
      <c r="J81" s="120"/>
      <c r="K81" s="111"/>
      <c r="L81" s="121"/>
      <c r="M81" s="122"/>
      <c r="N81" s="123"/>
      <c r="O81" s="124"/>
      <c r="P81" s="122"/>
      <c r="Q81" s="123"/>
      <c r="R81" s="125"/>
      <c r="S81" s="117"/>
    </row>
    <row r="82" spans="1:19" ht="11.25">
      <c r="A82" s="157" t="s">
        <v>189</v>
      </c>
      <c r="B82" s="158" t="s">
        <v>23</v>
      </c>
      <c r="C82" s="158">
        <v>22</v>
      </c>
      <c r="D82" s="158">
        <v>35</v>
      </c>
      <c r="E82" s="159"/>
      <c r="F82" s="108">
        <f>VLOOKUP(B82,'[3]Referencia Mensual 2019'!$A$3:$N$8,14,FALSE)</f>
        <v>9170.280000000002</v>
      </c>
      <c r="G82" s="109">
        <f>VLOOKUP(B82,'[3]Referencia Mensual 2019'!$A$10:$N$15,14,FALSE)</f>
        <v>1472.4000000000003</v>
      </c>
      <c r="H82" s="109">
        <f>VLOOKUP(C82,'[3]Referencia Mensual 2019'!$A$24:$N$53,14,FALSE)</f>
        <v>6493.44</v>
      </c>
      <c r="I82" s="109">
        <f>VLOOKUP(B82,'[3]Referencia Mensual 2019'!$A$55:$N$60,14,FALSE)*D82</f>
        <v>9000.6</v>
      </c>
      <c r="J82" s="110">
        <f>VLOOKUP(B82,'[3]Referencia Mensual 2019'!$A$62:$N$67,14,FALSE)*E82</f>
        <v>0</v>
      </c>
      <c r="K82" s="111">
        <f>SUM(F82:J82)</f>
        <v>26136.72</v>
      </c>
      <c r="L82" s="112">
        <f>VLOOKUP(B82,'[3]Referencia Mensual 2019'!$A$69:$N$74,7,FALSE)</f>
        <v>660.48</v>
      </c>
      <c r="M82" s="113">
        <f>VLOOKUP(C82,'[3]Referencia Mensual 2019'!$A$24:$N$53,7,FALSE)*VLOOKUP(B82,'[3]Referencia Mensual 2019'!$A$83:$M$88,7,FALSE)+D82*VLOOKUP(B82,'[3]Referencia Mensual 2019'!$A$55:$N$60,7,FALSE)*VLOOKUP(B82,'[3]Referencia Mensual 2019'!$A$90:$M$95,7,FALSE)</f>
        <v>1291.17</v>
      </c>
      <c r="N82" s="114">
        <f t="shared" si="0"/>
        <v>1951.65</v>
      </c>
      <c r="O82" s="115">
        <f>VLOOKUP(B82,'[3]Referencia Mensual 2019'!$A$69:$N$74,13,FALSE)</f>
        <v>660.48</v>
      </c>
      <c r="P82" s="113">
        <f>VLOOKUP(C82,'[3]Referencia Mensual 2019'!$A$24:$N$53,13,FALSE)*VLOOKUP(B82,'[3]Referencia Mensual 2019'!$A$83:$M$88,13,FALSE)+D82*VLOOKUP(B82,'[3]Referencia Mensual 2019'!$A$55:$N$60,13,FALSE)*VLOOKUP(B82,'[3]Referencia Mensual 2019'!$A$90:$M$95,13,FALSE)</f>
        <v>1291.17</v>
      </c>
      <c r="Q82" s="114">
        <f t="shared" si="1"/>
        <v>1951.65</v>
      </c>
      <c r="R82" s="116">
        <f t="shared" si="2"/>
        <v>3903.3</v>
      </c>
      <c r="S82" s="117">
        <f t="shared" si="3"/>
        <v>30040.02</v>
      </c>
    </row>
    <row r="83" spans="1:19" ht="12.75">
      <c r="A83" s="160" t="s">
        <v>181</v>
      </c>
      <c r="B83" s="161"/>
      <c r="C83" s="161"/>
      <c r="D83" s="161"/>
      <c r="E83" s="162"/>
      <c r="F83" s="118"/>
      <c r="G83" s="119"/>
      <c r="H83" s="119"/>
      <c r="I83" s="119"/>
      <c r="J83" s="120"/>
      <c r="K83" s="111"/>
      <c r="L83" s="121"/>
      <c r="M83" s="122"/>
      <c r="N83" s="123"/>
      <c r="O83" s="124"/>
      <c r="P83" s="122"/>
      <c r="Q83" s="123"/>
      <c r="R83" s="125"/>
      <c r="S83" s="117"/>
    </row>
    <row r="84" spans="1:19" ht="11.25">
      <c r="A84" s="157" t="s">
        <v>181</v>
      </c>
      <c r="B84" s="158" t="s">
        <v>23</v>
      </c>
      <c r="C84" s="158">
        <v>20</v>
      </c>
      <c r="D84" s="158">
        <v>26</v>
      </c>
      <c r="E84" s="159"/>
      <c r="F84" s="108">
        <f>VLOOKUP(B84,'[3]Referencia Mensual 2019'!$A$3:$N$8,14,FALSE)</f>
        <v>9170.280000000002</v>
      </c>
      <c r="G84" s="109">
        <f>VLOOKUP(B84,'[3]Referencia Mensual 2019'!$A$10:$N$15,14,FALSE)</f>
        <v>1472.4000000000003</v>
      </c>
      <c r="H84" s="109">
        <f>VLOOKUP(C84,'[3]Referencia Mensual 2019'!$A$24:$N$53,14,FALSE)</f>
        <v>5600.160000000001</v>
      </c>
      <c r="I84" s="109">
        <f>VLOOKUP(B84,'[3]Referencia Mensual 2019'!$A$55:$N$60,14,FALSE)*D84</f>
        <v>6686.160000000001</v>
      </c>
      <c r="J84" s="110">
        <f>VLOOKUP(B84,'[3]Referencia Mensual 2019'!$A$62:$N$67,14,FALSE)*E84</f>
        <v>0</v>
      </c>
      <c r="K84" s="111">
        <f>SUM(F84:J84)</f>
        <v>22929.000000000004</v>
      </c>
      <c r="L84" s="112">
        <f>VLOOKUP(B84,'[3]Referencia Mensual 2019'!$A$69:$N$74,7,FALSE)</f>
        <v>660.48</v>
      </c>
      <c r="M84" s="113">
        <f>VLOOKUP(C84,'[3]Referencia Mensual 2019'!$A$24:$N$53,7,FALSE)*VLOOKUP(B84,'[3]Referencia Mensual 2019'!$A$83:$M$88,7,FALSE)+D84*VLOOKUP(B84,'[3]Referencia Mensual 2019'!$A$55:$N$60,7,FALSE)*VLOOKUP(B84,'[3]Referencia Mensual 2019'!$A$90:$M$95,7,FALSE)</f>
        <v>1023.8600000000001</v>
      </c>
      <c r="N84" s="114">
        <f t="shared" si="0"/>
        <v>1684.3400000000001</v>
      </c>
      <c r="O84" s="115">
        <f>VLOOKUP(B84,'[3]Referencia Mensual 2019'!$A$69:$N$74,13,FALSE)</f>
        <v>660.48</v>
      </c>
      <c r="P84" s="113">
        <f>VLOOKUP(C84,'[3]Referencia Mensual 2019'!$A$24:$N$53,13,FALSE)*VLOOKUP(B84,'[3]Referencia Mensual 2019'!$A$83:$M$88,13,FALSE)+D84*VLOOKUP(B84,'[3]Referencia Mensual 2019'!$A$55:$N$60,13,FALSE)*VLOOKUP(B84,'[3]Referencia Mensual 2019'!$A$90:$M$95,13,FALSE)</f>
        <v>1023.8600000000001</v>
      </c>
      <c r="Q84" s="114">
        <f t="shared" si="1"/>
        <v>1684.3400000000001</v>
      </c>
      <c r="R84" s="116">
        <f t="shared" si="2"/>
        <v>3368.6800000000003</v>
      </c>
      <c r="S84" s="117">
        <f t="shared" si="3"/>
        <v>26297.680000000004</v>
      </c>
    </row>
    <row r="85" spans="1:19" ht="11.25">
      <c r="A85" s="157" t="s">
        <v>182</v>
      </c>
      <c r="B85" s="158" t="s">
        <v>23</v>
      </c>
      <c r="C85" s="158">
        <v>22</v>
      </c>
      <c r="D85" s="158">
        <v>35</v>
      </c>
      <c r="E85" s="159">
        <v>4</v>
      </c>
      <c r="F85" s="108">
        <f>VLOOKUP(B85,'[3]Referencia Mensual 2019'!$A$3:$N$8,14,FALSE)</f>
        <v>9170.280000000002</v>
      </c>
      <c r="G85" s="109">
        <f>VLOOKUP(B85,'[3]Referencia Mensual 2019'!$A$10:$N$15,14,FALSE)</f>
        <v>1472.4000000000003</v>
      </c>
      <c r="H85" s="109">
        <f>VLOOKUP(C85,'[3]Referencia Mensual 2019'!$A$24:$N$53,14,FALSE)</f>
        <v>6493.44</v>
      </c>
      <c r="I85" s="109">
        <f>VLOOKUP(B85,'[3]Referencia Mensual 2019'!$A$55:$N$60,14,FALSE)*D85</f>
        <v>9000.6</v>
      </c>
      <c r="J85" s="110">
        <f>VLOOKUP(B85,'[3]Referencia Mensual 2019'!$A$62:$N$67,14,FALSE)*E85</f>
        <v>1028.64</v>
      </c>
      <c r="K85" s="111">
        <f>SUM(F85:J85)</f>
        <v>27165.36</v>
      </c>
      <c r="L85" s="112">
        <f>VLOOKUP(B85,'[3]Referencia Mensual 2019'!$A$69:$N$74,7,FALSE)</f>
        <v>660.48</v>
      </c>
      <c r="M85" s="113">
        <f>VLOOKUP(C85,'[3]Referencia Mensual 2019'!$A$24:$N$53,7,FALSE)*VLOOKUP(B85,'[3]Referencia Mensual 2019'!$A$83:$M$88,7,FALSE)+D85*VLOOKUP(B85,'[3]Referencia Mensual 2019'!$A$55:$N$60,7,FALSE)*VLOOKUP(B85,'[3]Referencia Mensual 2019'!$A$90:$M$95,7,FALSE)</f>
        <v>1291.17</v>
      </c>
      <c r="N85" s="114">
        <f t="shared" si="0"/>
        <v>1951.65</v>
      </c>
      <c r="O85" s="115">
        <f>VLOOKUP(B85,'[3]Referencia Mensual 2019'!$A$69:$N$74,13,FALSE)</f>
        <v>660.48</v>
      </c>
      <c r="P85" s="113">
        <f>VLOOKUP(C85,'[3]Referencia Mensual 2019'!$A$24:$N$53,13,FALSE)*VLOOKUP(B85,'[3]Referencia Mensual 2019'!$A$83:$M$88,13,FALSE)+D85*VLOOKUP(B85,'[3]Referencia Mensual 2019'!$A$55:$N$60,13,FALSE)*VLOOKUP(B85,'[3]Referencia Mensual 2019'!$A$90:$M$95,13,FALSE)</f>
        <v>1291.17</v>
      </c>
      <c r="Q85" s="114">
        <f t="shared" si="1"/>
        <v>1951.65</v>
      </c>
      <c r="R85" s="116">
        <f t="shared" si="2"/>
        <v>3903.3</v>
      </c>
      <c r="S85" s="117">
        <f t="shared" si="3"/>
        <v>31068.66</v>
      </c>
    </row>
    <row r="86" spans="1:19" ht="12.75">
      <c r="A86" s="160" t="s">
        <v>217</v>
      </c>
      <c r="B86" s="161"/>
      <c r="C86" s="161"/>
      <c r="D86" s="161"/>
      <c r="E86" s="162"/>
      <c r="F86" s="118"/>
      <c r="G86" s="119"/>
      <c r="H86" s="119"/>
      <c r="I86" s="119"/>
      <c r="J86" s="120"/>
      <c r="K86" s="111"/>
      <c r="L86" s="121"/>
      <c r="M86" s="122"/>
      <c r="N86" s="123"/>
      <c r="O86" s="124"/>
      <c r="P86" s="122"/>
      <c r="Q86" s="123"/>
      <c r="R86" s="125"/>
      <c r="S86" s="117"/>
    </row>
    <row r="87" spans="1:19" ht="11.25">
      <c r="A87" s="157" t="s">
        <v>43</v>
      </c>
      <c r="B87" s="158" t="s">
        <v>23</v>
      </c>
      <c r="C87" s="158">
        <v>18</v>
      </c>
      <c r="D87" s="158">
        <v>22</v>
      </c>
      <c r="E87" s="159"/>
      <c r="F87" s="108">
        <f>VLOOKUP(B87,'[3]Referencia Mensual 2019'!$A$3:$N$8,14,FALSE)</f>
        <v>9170.280000000002</v>
      </c>
      <c r="G87" s="109">
        <f>VLOOKUP(B87,'[3]Referencia Mensual 2019'!$A$10:$N$15,14,FALSE)</f>
        <v>1472.4000000000003</v>
      </c>
      <c r="H87" s="109">
        <f>VLOOKUP(C87,'[3]Referencia Mensual 2019'!$A$24:$N$53,14,FALSE)</f>
        <v>5028.24</v>
      </c>
      <c r="I87" s="109">
        <f>VLOOKUP(B87,'[3]Referencia Mensual 2019'!$A$55:$N$60,14,FALSE)*D87</f>
        <v>5657.52</v>
      </c>
      <c r="J87" s="110">
        <f>VLOOKUP(B87,'[3]Referencia Mensual 2019'!$A$62:$N$67,14,FALSE)*E87</f>
        <v>0</v>
      </c>
      <c r="K87" s="111">
        <f>SUM(F87:J87)</f>
        <v>21328.440000000002</v>
      </c>
      <c r="L87" s="112">
        <f>VLOOKUP(B87,'[3]Referencia Mensual 2019'!$A$69:$N$74,7,FALSE)</f>
        <v>660.48</v>
      </c>
      <c r="M87" s="113">
        <f>VLOOKUP(C87,'[3]Referencia Mensual 2019'!$A$24:$N$53,7,FALSE)*VLOOKUP(B87,'[3]Referencia Mensual 2019'!$A$83:$M$88,7,FALSE)+D87*VLOOKUP(B87,'[3]Referencia Mensual 2019'!$A$55:$N$60,7,FALSE)*VLOOKUP(B87,'[3]Referencia Mensual 2019'!$A$90:$M$95,7,FALSE)</f>
        <v>890.48</v>
      </c>
      <c r="N87" s="114">
        <f aca="true" t="shared" si="5" ref="N87:N150">+L87+M87</f>
        <v>1550.96</v>
      </c>
      <c r="O87" s="115">
        <f>VLOOKUP(B87,'[3]Referencia Mensual 2019'!$A$69:$N$74,13,FALSE)</f>
        <v>660.48</v>
      </c>
      <c r="P87" s="113">
        <f>VLOOKUP(C87,'[3]Referencia Mensual 2019'!$A$24:$N$53,13,FALSE)*VLOOKUP(B87,'[3]Referencia Mensual 2019'!$A$83:$M$88,13,FALSE)+D87*VLOOKUP(B87,'[3]Referencia Mensual 2019'!$A$55:$N$60,13,FALSE)*VLOOKUP(B87,'[3]Referencia Mensual 2019'!$A$90:$M$95,13,FALSE)</f>
        <v>890.48</v>
      </c>
      <c r="Q87" s="114">
        <f aca="true" t="shared" si="6" ref="Q87:Q150">+O87+P87</f>
        <v>1550.96</v>
      </c>
      <c r="R87" s="116">
        <f aca="true" t="shared" si="7" ref="R87:R150">+Q87+N87</f>
        <v>3101.92</v>
      </c>
      <c r="S87" s="117">
        <f aca="true" t="shared" si="8" ref="S87:S150">+K87+R87</f>
        <v>24430.36</v>
      </c>
    </row>
    <row r="88" spans="1:19" ht="11.25">
      <c r="A88" s="157" t="s">
        <v>44</v>
      </c>
      <c r="B88" s="158" t="s">
        <v>23</v>
      </c>
      <c r="C88" s="158">
        <v>20</v>
      </c>
      <c r="D88" s="158">
        <v>26</v>
      </c>
      <c r="E88" s="159"/>
      <c r="F88" s="108">
        <f>VLOOKUP(B88,'[3]Referencia Mensual 2019'!$A$3:$N$8,14,FALSE)</f>
        <v>9170.280000000002</v>
      </c>
      <c r="G88" s="109">
        <f>VLOOKUP(B88,'[3]Referencia Mensual 2019'!$A$10:$N$15,14,FALSE)</f>
        <v>1472.4000000000003</v>
      </c>
      <c r="H88" s="109">
        <f>VLOOKUP(C88,'[3]Referencia Mensual 2019'!$A$24:$N$53,14,FALSE)</f>
        <v>5600.160000000001</v>
      </c>
      <c r="I88" s="109">
        <f>VLOOKUP(B88,'[3]Referencia Mensual 2019'!$A$55:$N$60,14,FALSE)*D88</f>
        <v>6686.160000000001</v>
      </c>
      <c r="J88" s="110">
        <f>VLOOKUP(B88,'[3]Referencia Mensual 2019'!$A$62:$N$67,14,FALSE)*E88</f>
        <v>0</v>
      </c>
      <c r="K88" s="111">
        <f>SUM(F88:J88)</f>
        <v>22929.000000000004</v>
      </c>
      <c r="L88" s="112">
        <f>VLOOKUP(B88,'[3]Referencia Mensual 2019'!$A$69:$N$74,7,FALSE)</f>
        <v>660.48</v>
      </c>
      <c r="M88" s="113">
        <f>VLOOKUP(C88,'[3]Referencia Mensual 2019'!$A$24:$N$53,7,FALSE)*VLOOKUP(B88,'[3]Referencia Mensual 2019'!$A$83:$M$88,7,FALSE)+D88*VLOOKUP(B88,'[3]Referencia Mensual 2019'!$A$55:$N$60,7,FALSE)*VLOOKUP(B88,'[3]Referencia Mensual 2019'!$A$90:$M$95,7,FALSE)</f>
        <v>1023.8600000000001</v>
      </c>
      <c r="N88" s="114">
        <f t="shared" si="5"/>
        <v>1684.3400000000001</v>
      </c>
      <c r="O88" s="115">
        <f>VLOOKUP(B88,'[3]Referencia Mensual 2019'!$A$69:$N$74,13,FALSE)</f>
        <v>660.48</v>
      </c>
      <c r="P88" s="113">
        <f>VLOOKUP(C88,'[3]Referencia Mensual 2019'!$A$24:$N$53,13,FALSE)*VLOOKUP(B88,'[3]Referencia Mensual 2019'!$A$83:$M$88,13,FALSE)+D88*VLOOKUP(B88,'[3]Referencia Mensual 2019'!$A$55:$N$60,13,FALSE)*VLOOKUP(B88,'[3]Referencia Mensual 2019'!$A$90:$M$95,13,FALSE)</f>
        <v>1023.8600000000001</v>
      </c>
      <c r="Q88" s="114">
        <f t="shared" si="6"/>
        <v>1684.3400000000001</v>
      </c>
      <c r="R88" s="116">
        <f t="shared" si="7"/>
        <v>3368.6800000000003</v>
      </c>
      <c r="S88" s="117">
        <f t="shared" si="8"/>
        <v>26297.680000000004</v>
      </c>
    </row>
    <row r="89" spans="1:19" ht="11.25">
      <c r="A89" s="157" t="s">
        <v>132</v>
      </c>
      <c r="B89" s="158" t="s">
        <v>23</v>
      </c>
      <c r="C89" s="158">
        <v>22</v>
      </c>
      <c r="D89" s="158">
        <v>35</v>
      </c>
      <c r="E89" s="159">
        <v>4</v>
      </c>
      <c r="F89" s="108">
        <f>VLOOKUP(B89,'[3]Referencia Mensual 2019'!$A$3:$N$8,14,FALSE)</f>
        <v>9170.280000000002</v>
      </c>
      <c r="G89" s="109">
        <f>VLOOKUP(B89,'[3]Referencia Mensual 2019'!$A$10:$N$15,14,FALSE)</f>
        <v>1472.4000000000003</v>
      </c>
      <c r="H89" s="109">
        <f>VLOOKUP(C89,'[3]Referencia Mensual 2019'!$A$24:$N$53,14,FALSE)</f>
        <v>6493.44</v>
      </c>
      <c r="I89" s="109">
        <f>VLOOKUP(B89,'[3]Referencia Mensual 2019'!$A$55:$N$60,14,FALSE)*D89</f>
        <v>9000.6</v>
      </c>
      <c r="J89" s="110">
        <f>VLOOKUP(B89,'[3]Referencia Mensual 2019'!$A$62:$N$67,14,FALSE)*E89</f>
        <v>1028.64</v>
      </c>
      <c r="K89" s="111">
        <f>SUM(F89:J89)</f>
        <v>27165.36</v>
      </c>
      <c r="L89" s="112">
        <f>VLOOKUP(B89,'[3]Referencia Mensual 2019'!$A$69:$N$74,7,FALSE)</f>
        <v>660.48</v>
      </c>
      <c r="M89" s="113">
        <f>VLOOKUP(C89,'[3]Referencia Mensual 2019'!$A$24:$N$53,7,FALSE)*VLOOKUP(B89,'[3]Referencia Mensual 2019'!$A$83:$M$88,7,FALSE)+D89*VLOOKUP(B89,'[3]Referencia Mensual 2019'!$A$55:$N$60,7,FALSE)*VLOOKUP(B89,'[3]Referencia Mensual 2019'!$A$90:$M$95,7,FALSE)</f>
        <v>1291.17</v>
      </c>
      <c r="N89" s="114">
        <f t="shared" si="5"/>
        <v>1951.65</v>
      </c>
      <c r="O89" s="115">
        <f>VLOOKUP(B89,'[3]Referencia Mensual 2019'!$A$69:$N$74,13,FALSE)</f>
        <v>660.48</v>
      </c>
      <c r="P89" s="113">
        <f>VLOOKUP(C89,'[3]Referencia Mensual 2019'!$A$24:$N$53,13,FALSE)*VLOOKUP(B89,'[3]Referencia Mensual 2019'!$A$83:$M$88,13,FALSE)+D89*VLOOKUP(B89,'[3]Referencia Mensual 2019'!$A$55:$N$60,13,FALSE)*VLOOKUP(B89,'[3]Referencia Mensual 2019'!$A$90:$M$95,13,FALSE)</f>
        <v>1291.17</v>
      </c>
      <c r="Q89" s="114">
        <f t="shared" si="6"/>
        <v>1951.65</v>
      </c>
      <c r="R89" s="116">
        <f t="shared" si="7"/>
        <v>3903.3</v>
      </c>
      <c r="S89" s="117">
        <f t="shared" si="8"/>
        <v>31068.66</v>
      </c>
    </row>
    <row r="90" spans="1:19" ht="12.75">
      <c r="A90" s="160" t="s">
        <v>183</v>
      </c>
      <c r="B90" s="161"/>
      <c r="C90" s="161"/>
      <c r="D90" s="161"/>
      <c r="E90" s="162"/>
      <c r="F90" s="118"/>
      <c r="G90" s="119"/>
      <c r="H90" s="119"/>
      <c r="I90" s="119"/>
      <c r="J90" s="120"/>
      <c r="K90" s="111"/>
      <c r="L90" s="121"/>
      <c r="M90" s="122"/>
      <c r="N90" s="123"/>
      <c r="O90" s="124"/>
      <c r="P90" s="122"/>
      <c r="Q90" s="123"/>
      <c r="R90" s="125"/>
      <c r="S90" s="117"/>
    </row>
    <row r="91" spans="1:19" ht="11.25">
      <c r="A91" s="157" t="s">
        <v>183</v>
      </c>
      <c r="B91" s="158" t="s">
        <v>23</v>
      </c>
      <c r="C91" s="158">
        <v>16</v>
      </c>
      <c r="D91" s="158">
        <v>19</v>
      </c>
      <c r="E91" s="159"/>
      <c r="F91" s="108">
        <f>VLOOKUP(B91,'[3]Referencia Mensual 2019'!$A$3:$N$8,14,FALSE)</f>
        <v>9170.280000000002</v>
      </c>
      <c r="G91" s="109">
        <f>VLOOKUP(B91,'[3]Referencia Mensual 2019'!$A$10:$N$15,14,FALSE)</f>
        <v>1472.4000000000003</v>
      </c>
      <c r="H91" s="109">
        <f>VLOOKUP(C91,'[3]Referencia Mensual 2019'!$A$24:$N$53,14,FALSE)</f>
        <v>4456.919999999999</v>
      </c>
      <c r="I91" s="109">
        <f>VLOOKUP(B91,'[3]Referencia Mensual 2019'!$A$55:$N$60,14,FALSE)*D91</f>
        <v>4886.040000000001</v>
      </c>
      <c r="J91" s="110">
        <f>VLOOKUP(B91,'[3]Referencia Mensual 2019'!$A$62:$N$67,14,FALSE)*E91</f>
        <v>0</v>
      </c>
      <c r="K91" s="111">
        <f>SUM(F91:J91)</f>
        <v>19985.640000000003</v>
      </c>
      <c r="L91" s="112">
        <f>VLOOKUP(B91,'[3]Referencia Mensual 2019'!$A$69:$N$74,7,FALSE)</f>
        <v>660.48</v>
      </c>
      <c r="M91" s="113">
        <f>VLOOKUP(C91,'[3]Referencia Mensual 2019'!$A$24:$N$53,7,FALSE)*VLOOKUP(B91,'[3]Referencia Mensual 2019'!$A$83:$M$88,7,FALSE)+D91*VLOOKUP(B91,'[3]Referencia Mensual 2019'!$A$55:$N$60,7,FALSE)*VLOOKUP(B91,'[3]Referencia Mensual 2019'!$A$90:$M$95,7,FALSE)</f>
        <v>778.5800000000002</v>
      </c>
      <c r="N91" s="114">
        <f t="shared" si="5"/>
        <v>1439.0600000000002</v>
      </c>
      <c r="O91" s="115">
        <f>VLOOKUP(B91,'[3]Referencia Mensual 2019'!$A$69:$N$74,13,FALSE)</f>
        <v>660.48</v>
      </c>
      <c r="P91" s="113">
        <f>VLOOKUP(C91,'[3]Referencia Mensual 2019'!$A$24:$N$53,13,FALSE)*VLOOKUP(B91,'[3]Referencia Mensual 2019'!$A$83:$M$88,13,FALSE)+D91*VLOOKUP(B91,'[3]Referencia Mensual 2019'!$A$55:$N$60,13,FALSE)*VLOOKUP(B91,'[3]Referencia Mensual 2019'!$A$90:$M$95,13,FALSE)</f>
        <v>778.5800000000002</v>
      </c>
      <c r="Q91" s="114">
        <f t="shared" si="6"/>
        <v>1439.0600000000002</v>
      </c>
      <c r="R91" s="116">
        <f t="shared" si="7"/>
        <v>2878.1200000000003</v>
      </c>
      <c r="S91" s="117">
        <f t="shared" si="8"/>
        <v>22863.760000000002</v>
      </c>
    </row>
    <row r="92" spans="1:19" ht="11.25">
      <c r="A92" s="157" t="s">
        <v>184</v>
      </c>
      <c r="B92" s="158" t="s">
        <v>23</v>
      </c>
      <c r="C92" s="158">
        <v>18</v>
      </c>
      <c r="D92" s="158">
        <v>22</v>
      </c>
      <c r="E92" s="159"/>
      <c r="F92" s="108">
        <f>VLOOKUP(B92,'[3]Referencia Mensual 2019'!$A$3:$N$8,14,FALSE)</f>
        <v>9170.280000000002</v>
      </c>
      <c r="G92" s="109">
        <f>VLOOKUP(B92,'[3]Referencia Mensual 2019'!$A$10:$N$15,14,FALSE)</f>
        <v>1472.4000000000003</v>
      </c>
      <c r="H92" s="109">
        <f>VLOOKUP(C92,'[3]Referencia Mensual 2019'!$A$24:$N$53,14,FALSE)</f>
        <v>5028.24</v>
      </c>
      <c r="I92" s="109">
        <f>VLOOKUP(B92,'[3]Referencia Mensual 2019'!$A$55:$N$60,14,FALSE)*D92</f>
        <v>5657.52</v>
      </c>
      <c r="J92" s="110">
        <f>VLOOKUP(B92,'[3]Referencia Mensual 2019'!$A$62:$N$67,14,FALSE)*E92</f>
        <v>0</v>
      </c>
      <c r="K92" s="111">
        <f>SUM(F92:J92)</f>
        <v>21328.440000000002</v>
      </c>
      <c r="L92" s="112">
        <f>VLOOKUP(B92,'[3]Referencia Mensual 2019'!$A$69:$N$74,7,FALSE)</f>
        <v>660.48</v>
      </c>
      <c r="M92" s="113">
        <f>VLOOKUP(C92,'[3]Referencia Mensual 2019'!$A$24:$N$53,7,FALSE)*VLOOKUP(B92,'[3]Referencia Mensual 2019'!$A$83:$M$88,7,FALSE)+D92*VLOOKUP(B92,'[3]Referencia Mensual 2019'!$A$55:$N$60,7,FALSE)*VLOOKUP(B92,'[3]Referencia Mensual 2019'!$A$90:$M$95,7,FALSE)</f>
        <v>890.48</v>
      </c>
      <c r="N92" s="114">
        <f t="shared" si="5"/>
        <v>1550.96</v>
      </c>
      <c r="O92" s="115">
        <f>VLOOKUP(B92,'[3]Referencia Mensual 2019'!$A$69:$N$74,13,FALSE)</f>
        <v>660.48</v>
      </c>
      <c r="P92" s="113">
        <f>VLOOKUP(C92,'[3]Referencia Mensual 2019'!$A$24:$N$53,13,FALSE)*VLOOKUP(B92,'[3]Referencia Mensual 2019'!$A$83:$M$88,13,FALSE)+D92*VLOOKUP(B92,'[3]Referencia Mensual 2019'!$A$55:$N$60,13,FALSE)*VLOOKUP(B92,'[3]Referencia Mensual 2019'!$A$90:$M$95,13,FALSE)</f>
        <v>890.48</v>
      </c>
      <c r="Q92" s="114">
        <f t="shared" si="6"/>
        <v>1550.96</v>
      </c>
      <c r="R92" s="116">
        <f t="shared" si="7"/>
        <v>3101.92</v>
      </c>
      <c r="S92" s="117">
        <f t="shared" si="8"/>
        <v>24430.36</v>
      </c>
    </row>
    <row r="93" spans="1:19" ht="11.25">
      <c r="A93" s="157" t="s">
        <v>185</v>
      </c>
      <c r="B93" s="158" t="s">
        <v>23</v>
      </c>
      <c r="C93" s="158">
        <v>18</v>
      </c>
      <c r="D93" s="158">
        <v>22</v>
      </c>
      <c r="E93" s="159">
        <v>4</v>
      </c>
      <c r="F93" s="108">
        <f>VLOOKUP(B93,'[3]Referencia Mensual 2019'!$A$3:$N$8,14,FALSE)</f>
        <v>9170.280000000002</v>
      </c>
      <c r="G93" s="109">
        <f>VLOOKUP(B93,'[3]Referencia Mensual 2019'!$A$10:$N$15,14,FALSE)</f>
        <v>1472.4000000000003</v>
      </c>
      <c r="H93" s="109">
        <f>VLOOKUP(C93,'[3]Referencia Mensual 2019'!$A$24:$N$53,14,FALSE)</f>
        <v>5028.24</v>
      </c>
      <c r="I93" s="109">
        <f>VLOOKUP(B93,'[3]Referencia Mensual 2019'!$A$55:$N$60,14,FALSE)*D93</f>
        <v>5657.52</v>
      </c>
      <c r="J93" s="110">
        <f>VLOOKUP(B93,'[3]Referencia Mensual 2019'!$A$62:$N$67,14,FALSE)*E93</f>
        <v>1028.64</v>
      </c>
      <c r="K93" s="111">
        <f>SUM(F93:J93)</f>
        <v>22357.08</v>
      </c>
      <c r="L93" s="112">
        <f>VLOOKUP(B93,'[3]Referencia Mensual 2019'!$A$69:$N$74,7,FALSE)</f>
        <v>660.48</v>
      </c>
      <c r="M93" s="113">
        <f>VLOOKUP(C93,'[3]Referencia Mensual 2019'!$A$24:$N$53,7,FALSE)*VLOOKUP(B93,'[3]Referencia Mensual 2019'!$A$83:$M$88,7,FALSE)+D93*VLOOKUP(B93,'[3]Referencia Mensual 2019'!$A$55:$N$60,7,FALSE)*VLOOKUP(B93,'[3]Referencia Mensual 2019'!$A$90:$M$95,7,FALSE)</f>
        <v>890.48</v>
      </c>
      <c r="N93" s="114">
        <f t="shared" si="5"/>
        <v>1550.96</v>
      </c>
      <c r="O93" s="115">
        <f>VLOOKUP(B93,'[3]Referencia Mensual 2019'!$A$69:$N$74,13,FALSE)</f>
        <v>660.48</v>
      </c>
      <c r="P93" s="113">
        <f>VLOOKUP(C93,'[3]Referencia Mensual 2019'!$A$24:$N$53,13,FALSE)*VLOOKUP(B93,'[3]Referencia Mensual 2019'!$A$83:$M$88,13,FALSE)+D93*VLOOKUP(B93,'[3]Referencia Mensual 2019'!$A$55:$N$60,13,FALSE)*VLOOKUP(B93,'[3]Referencia Mensual 2019'!$A$90:$M$95,13,FALSE)</f>
        <v>890.48</v>
      </c>
      <c r="Q93" s="114">
        <f t="shared" si="6"/>
        <v>1550.96</v>
      </c>
      <c r="R93" s="116">
        <f t="shared" si="7"/>
        <v>3101.92</v>
      </c>
      <c r="S93" s="117">
        <f t="shared" si="8"/>
        <v>25459</v>
      </c>
    </row>
    <row r="94" spans="1:19" ht="12.75">
      <c r="A94" s="165" t="s">
        <v>33</v>
      </c>
      <c r="B94" s="166"/>
      <c r="C94" s="166"/>
      <c r="D94" s="166"/>
      <c r="E94" s="167"/>
      <c r="F94" s="126"/>
      <c r="G94" s="127"/>
      <c r="H94" s="127"/>
      <c r="I94" s="127"/>
      <c r="J94" s="128"/>
      <c r="K94" s="129"/>
      <c r="L94" s="130"/>
      <c r="M94" s="131"/>
      <c r="N94" s="132"/>
      <c r="O94" s="133"/>
      <c r="P94" s="131"/>
      <c r="Q94" s="132"/>
      <c r="R94" s="134"/>
      <c r="S94" s="135"/>
    </row>
    <row r="95" spans="1:19" ht="11.25">
      <c r="A95" s="157" t="s">
        <v>14</v>
      </c>
      <c r="B95" s="158" t="s">
        <v>24</v>
      </c>
      <c r="C95" s="158">
        <v>14</v>
      </c>
      <c r="D95" s="158">
        <v>21</v>
      </c>
      <c r="E95" s="159"/>
      <c r="F95" s="108">
        <f>VLOOKUP(B95,'[3]Referencia Mensual 2019'!$A$3:$N$8,14,FALSE)</f>
        <v>7632.120000000002</v>
      </c>
      <c r="G95" s="109">
        <f>VLOOKUP(B95,'[3]Referencia Mensual 2019'!$A$10:$N$15,14,FALSE)</f>
        <v>1213.8</v>
      </c>
      <c r="H95" s="109">
        <f>VLOOKUP(C95,'[3]Referencia Mensual 2019'!$A$24:$N$53,14,FALSE)</f>
        <v>3884.879999999999</v>
      </c>
      <c r="I95" s="109">
        <f>VLOOKUP(B95,'[3]Referencia Mensual 2019'!$A$55:$N$60,14,FALSE)*D95</f>
        <v>5400.360000000001</v>
      </c>
      <c r="J95" s="110">
        <f>VLOOKUP(B95,'[3]Referencia Mensual 2019'!$A$62:$N$67,14,FALSE)*E95</f>
        <v>0</v>
      </c>
      <c r="K95" s="111">
        <f>SUM(F95:J95)</f>
        <v>18131.160000000003</v>
      </c>
      <c r="L95" s="112">
        <f>VLOOKUP(B95,'[3]Referencia Mensual 2019'!$A$69:$N$74,7,FALSE)</f>
        <v>630.21</v>
      </c>
      <c r="M95" s="113">
        <f>VLOOKUP(C95,'[3]Referencia Mensual 2019'!$A$24:$N$53,7,FALSE)*VLOOKUP(B95,'[3]Referencia Mensual 2019'!$A$83:$M$88,7,FALSE)+D95*VLOOKUP(B95,'[3]Referencia Mensual 2019'!$A$55:$N$60,7,FALSE)*VLOOKUP(B95,'[3]Referencia Mensual 2019'!$A$90:$M$95,7,FALSE)</f>
        <v>773.7700000000001</v>
      </c>
      <c r="N95" s="114">
        <f t="shared" si="5"/>
        <v>1403.98</v>
      </c>
      <c r="O95" s="115">
        <f>VLOOKUP(B95,'[3]Referencia Mensual 2019'!$A$69:$N$74,13,FALSE)</f>
        <v>630.21</v>
      </c>
      <c r="P95" s="113">
        <f>VLOOKUP(C95,'[3]Referencia Mensual 2019'!$A$24:$N$53,13,FALSE)*VLOOKUP(B95,'[3]Referencia Mensual 2019'!$A$83:$M$88,13,FALSE)+D95*VLOOKUP(B95,'[3]Referencia Mensual 2019'!$A$55:$N$60,13,FALSE)*VLOOKUP(B95,'[3]Referencia Mensual 2019'!$A$90:$M$95,13,FALSE)</f>
        <v>773.7700000000001</v>
      </c>
      <c r="Q95" s="114">
        <f t="shared" si="6"/>
        <v>1403.98</v>
      </c>
      <c r="R95" s="116">
        <f t="shared" si="7"/>
        <v>2807.96</v>
      </c>
      <c r="S95" s="117">
        <f t="shared" si="8"/>
        <v>20939.120000000003</v>
      </c>
    </row>
    <row r="96" spans="1:19" ht="11.25">
      <c r="A96" s="157" t="s">
        <v>54</v>
      </c>
      <c r="B96" s="158" t="s">
        <v>24</v>
      </c>
      <c r="C96" s="158">
        <v>16</v>
      </c>
      <c r="D96" s="158">
        <v>28</v>
      </c>
      <c r="E96" s="159"/>
      <c r="F96" s="108">
        <f>VLOOKUP(B96,'[3]Referencia Mensual 2019'!$A$3:$N$8,14,FALSE)</f>
        <v>7632.120000000002</v>
      </c>
      <c r="G96" s="109">
        <f>VLOOKUP(B96,'[3]Referencia Mensual 2019'!$A$10:$N$15,14,FALSE)</f>
        <v>1213.8</v>
      </c>
      <c r="H96" s="109">
        <f>VLOOKUP(C96,'[3]Referencia Mensual 2019'!$A$24:$N$53,14,FALSE)</f>
        <v>4456.919999999999</v>
      </c>
      <c r="I96" s="109">
        <f>VLOOKUP(B96,'[3]Referencia Mensual 2019'!$A$55:$N$60,14,FALSE)*D96</f>
        <v>7200.4800000000005</v>
      </c>
      <c r="J96" s="110">
        <f>VLOOKUP(B96,'[3]Referencia Mensual 2019'!$A$62:$N$67,14,FALSE)*E96</f>
        <v>0</v>
      </c>
      <c r="K96" s="111">
        <f>SUM(F96:J96)</f>
        <v>20503.32</v>
      </c>
      <c r="L96" s="112">
        <f>VLOOKUP(B96,'[3]Referencia Mensual 2019'!$A$69:$N$74,7,FALSE)</f>
        <v>630.21</v>
      </c>
      <c r="M96" s="113">
        <f>VLOOKUP(C96,'[3]Referencia Mensual 2019'!$A$24:$N$53,7,FALSE)*VLOOKUP(B96,'[3]Referencia Mensual 2019'!$A$83:$M$88,7,FALSE)+D96*VLOOKUP(B96,'[3]Referencia Mensual 2019'!$A$55:$N$60,7,FALSE)*VLOOKUP(B96,'[3]Referencia Mensual 2019'!$A$90:$M$95,7,FALSE)</f>
        <v>971.45</v>
      </c>
      <c r="N96" s="114">
        <f t="shared" si="5"/>
        <v>1601.66</v>
      </c>
      <c r="O96" s="115">
        <f>VLOOKUP(B96,'[3]Referencia Mensual 2019'!$A$69:$N$74,13,FALSE)</f>
        <v>630.21</v>
      </c>
      <c r="P96" s="113">
        <f>VLOOKUP(C96,'[3]Referencia Mensual 2019'!$A$24:$N$53,13,FALSE)*VLOOKUP(B96,'[3]Referencia Mensual 2019'!$A$83:$M$88,13,FALSE)+D96*VLOOKUP(B96,'[3]Referencia Mensual 2019'!$A$55:$N$60,13,FALSE)*VLOOKUP(B96,'[3]Referencia Mensual 2019'!$A$90:$M$95,13,FALSE)</f>
        <v>971.45</v>
      </c>
      <c r="Q96" s="114">
        <f t="shared" si="6"/>
        <v>1601.66</v>
      </c>
      <c r="R96" s="116">
        <f t="shared" si="7"/>
        <v>3203.32</v>
      </c>
      <c r="S96" s="117">
        <f t="shared" si="8"/>
        <v>23706.64</v>
      </c>
    </row>
    <row r="97" spans="1:19" ht="11.25">
      <c r="A97" s="157" t="s">
        <v>15</v>
      </c>
      <c r="B97" s="158" t="s">
        <v>24</v>
      </c>
      <c r="C97" s="158">
        <v>16</v>
      </c>
      <c r="D97" s="158">
        <v>28</v>
      </c>
      <c r="E97" s="159"/>
      <c r="F97" s="108">
        <f>VLOOKUP(B97,'[3]Referencia Mensual 2019'!$A$3:$N$8,14,FALSE)</f>
        <v>7632.120000000002</v>
      </c>
      <c r="G97" s="109">
        <f>VLOOKUP(B97,'[3]Referencia Mensual 2019'!$A$10:$N$15,14,FALSE)</f>
        <v>1213.8</v>
      </c>
      <c r="H97" s="109">
        <f>VLOOKUP(C97,'[3]Referencia Mensual 2019'!$A$24:$N$53,14,FALSE)</f>
        <v>4456.919999999999</v>
      </c>
      <c r="I97" s="109">
        <f>VLOOKUP(B97,'[3]Referencia Mensual 2019'!$A$55:$N$60,14,FALSE)*D97</f>
        <v>7200.4800000000005</v>
      </c>
      <c r="J97" s="110">
        <f>VLOOKUP(B97,'[3]Referencia Mensual 2019'!$A$62:$N$67,14,FALSE)*E97</f>
        <v>0</v>
      </c>
      <c r="K97" s="111">
        <f>SUM(F97:J97)</f>
        <v>20503.32</v>
      </c>
      <c r="L97" s="112">
        <f>VLOOKUP(B97,'[3]Referencia Mensual 2019'!$A$69:$N$74,7,FALSE)</f>
        <v>630.21</v>
      </c>
      <c r="M97" s="113">
        <f>VLOOKUP(C97,'[3]Referencia Mensual 2019'!$A$24:$N$53,7,FALSE)*VLOOKUP(B97,'[3]Referencia Mensual 2019'!$A$83:$M$88,7,FALSE)+D97*VLOOKUP(B97,'[3]Referencia Mensual 2019'!$A$55:$N$60,7,FALSE)*VLOOKUP(B97,'[3]Referencia Mensual 2019'!$A$90:$M$95,7,FALSE)</f>
        <v>971.45</v>
      </c>
      <c r="N97" s="114">
        <f t="shared" si="5"/>
        <v>1601.66</v>
      </c>
      <c r="O97" s="115">
        <f>VLOOKUP(B97,'[3]Referencia Mensual 2019'!$A$69:$N$74,13,FALSE)</f>
        <v>630.21</v>
      </c>
      <c r="P97" s="113">
        <f>VLOOKUP(C97,'[3]Referencia Mensual 2019'!$A$24:$N$53,13,FALSE)*VLOOKUP(B97,'[3]Referencia Mensual 2019'!$A$83:$M$88,13,FALSE)+D97*VLOOKUP(B97,'[3]Referencia Mensual 2019'!$A$55:$N$60,13,FALSE)*VLOOKUP(B97,'[3]Referencia Mensual 2019'!$A$90:$M$95,13,FALSE)</f>
        <v>971.45</v>
      </c>
      <c r="Q97" s="114">
        <f t="shared" si="6"/>
        <v>1601.66</v>
      </c>
      <c r="R97" s="116">
        <f t="shared" si="7"/>
        <v>3203.32</v>
      </c>
      <c r="S97" s="117">
        <f t="shared" si="8"/>
        <v>23706.64</v>
      </c>
    </row>
    <row r="98" spans="1:19" ht="12.75">
      <c r="A98" s="160" t="s">
        <v>218</v>
      </c>
      <c r="B98" s="161"/>
      <c r="C98" s="161"/>
      <c r="D98" s="161"/>
      <c r="E98" s="162"/>
      <c r="F98" s="118"/>
      <c r="G98" s="119"/>
      <c r="H98" s="119"/>
      <c r="I98" s="119"/>
      <c r="J98" s="120"/>
      <c r="K98" s="111"/>
      <c r="L98" s="121"/>
      <c r="M98" s="122"/>
      <c r="N98" s="123"/>
      <c r="O98" s="124"/>
      <c r="P98" s="122"/>
      <c r="Q98" s="123"/>
      <c r="R98" s="125"/>
      <c r="S98" s="117"/>
    </row>
    <row r="99" spans="1:19" ht="11.25">
      <c r="A99" s="157" t="s">
        <v>13</v>
      </c>
      <c r="B99" s="158" t="s">
        <v>24</v>
      </c>
      <c r="C99" s="158">
        <v>12</v>
      </c>
      <c r="D99" s="158">
        <v>18</v>
      </c>
      <c r="E99" s="159"/>
      <c r="F99" s="108">
        <f>VLOOKUP(B99,'[3]Referencia Mensual 2019'!$A$3:$N$8,14,FALSE)</f>
        <v>7632.120000000002</v>
      </c>
      <c r="G99" s="109">
        <f>VLOOKUP(B99,'[3]Referencia Mensual 2019'!$A$10:$N$15,14,FALSE)</f>
        <v>1213.8</v>
      </c>
      <c r="H99" s="109">
        <f>VLOOKUP(C99,'[3]Referencia Mensual 2019'!$A$24:$N$53,14,FALSE)</f>
        <v>3312.48</v>
      </c>
      <c r="I99" s="109">
        <f>VLOOKUP(B99,'[3]Referencia Mensual 2019'!$A$55:$N$60,14,FALSE)*D99</f>
        <v>4628.88</v>
      </c>
      <c r="J99" s="110">
        <f>VLOOKUP(B99,'[3]Referencia Mensual 2019'!$A$62:$N$67,14,FALSE)*E99</f>
        <v>0</v>
      </c>
      <c r="K99" s="111">
        <f>SUM(F99:J99)</f>
        <v>16787.280000000002</v>
      </c>
      <c r="L99" s="112">
        <f>VLOOKUP(B99,'[3]Referencia Mensual 2019'!$A$69:$N$74,7,FALSE)</f>
        <v>630.21</v>
      </c>
      <c r="M99" s="113">
        <f>VLOOKUP(C99,'[3]Referencia Mensual 2019'!$A$24:$N$53,7,FALSE)*VLOOKUP(B99,'[3]Referencia Mensual 2019'!$A$83:$M$88,7,FALSE)+D99*VLOOKUP(B99,'[3]Referencia Mensual 2019'!$A$55:$N$60,7,FALSE)*VLOOKUP(B99,'[3]Referencia Mensual 2019'!$A$90:$M$95,7,FALSE)</f>
        <v>661.7800000000001</v>
      </c>
      <c r="N99" s="114">
        <f t="shared" si="5"/>
        <v>1291.9900000000002</v>
      </c>
      <c r="O99" s="115">
        <f>VLOOKUP(B99,'[3]Referencia Mensual 2019'!$A$69:$N$74,13,FALSE)</f>
        <v>630.21</v>
      </c>
      <c r="P99" s="113">
        <f>VLOOKUP(C99,'[3]Referencia Mensual 2019'!$A$24:$N$53,13,FALSE)*VLOOKUP(B99,'[3]Referencia Mensual 2019'!$A$83:$M$88,13,FALSE)+D99*VLOOKUP(B99,'[3]Referencia Mensual 2019'!$A$55:$N$60,13,FALSE)*VLOOKUP(B99,'[3]Referencia Mensual 2019'!$A$90:$M$95,13,FALSE)</f>
        <v>661.7800000000001</v>
      </c>
      <c r="Q99" s="114">
        <f t="shared" si="6"/>
        <v>1291.9900000000002</v>
      </c>
      <c r="R99" s="116">
        <f t="shared" si="7"/>
        <v>2583.9800000000005</v>
      </c>
      <c r="S99" s="117">
        <f t="shared" si="8"/>
        <v>19371.260000000002</v>
      </c>
    </row>
    <row r="100" spans="1:19" ht="11.25">
      <c r="A100" s="157" t="s">
        <v>133</v>
      </c>
      <c r="B100" s="158" t="s">
        <v>24</v>
      </c>
      <c r="C100" s="158">
        <v>14</v>
      </c>
      <c r="D100" s="158">
        <v>25</v>
      </c>
      <c r="E100" s="159"/>
      <c r="F100" s="108">
        <f>VLOOKUP(B100,'[3]Referencia Mensual 2019'!$A$3:$N$8,14,FALSE)</f>
        <v>7632.120000000002</v>
      </c>
      <c r="G100" s="109">
        <f>VLOOKUP(B100,'[3]Referencia Mensual 2019'!$A$10:$N$15,14,FALSE)</f>
        <v>1213.8</v>
      </c>
      <c r="H100" s="109">
        <f>VLOOKUP(C100,'[3]Referencia Mensual 2019'!$A$24:$N$53,14,FALSE)</f>
        <v>3884.879999999999</v>
      </c>
      <c r="I100" s="109">
        <f>VLOOKUP(B100,'[3]Referencia Mensual 2019'!$A$55:$N$60,14,FALSE)*D100</f>
        <v>6429.000000000001</v>
      </c>
      <c r="J100" s="110">
        <f>VLOOKUP(B100,'[3]Referencia Mensual 2019'!$A$62:$N$67,14,FALSE)*E100</f>
        <v>0</v>
      </c>
      <c r="K100" s="111">
        <f>SUM(F100:J100)</f>
        <v>19159.800000000003</v>
      </c>
      <c r="L100" s="112">
        <f>VLOOKUP(B100,'[3]Referencia Mensual 2019'!$A$69:$N$74,7,FALSE)</f>
        <v>630.21</v>
      </c>
      <c r="M100" s="113">
        <f>VLOOKUP(C100,'[3]Referencia Mensual 2019'!$A$24:$N$53,7,FALSE)*VLOOKUP(B100,'[3]Referencia Mensual 2019'!$A$83:$M$88,7,FALSE)+D100*VLOOKUP(B100,'[3]Referencia Mensual 2019'!$A$55:$N$60,7,FALSE)*VLOOKUP(B100,'[3]Referencia Mensual 2019'!$A$90:$M$95,7,FALSE)</f>
        <v>859.4900000000001</v>
      </c>
      <c r="N100" s="114">
        <f t="shared" si="5"/>
        <v>1489.7000000000003</v>
      </c>
      <c r="O100" s="115">
        <f>VLOOKUP(B100,'[3]Referencia Mensual 2019'!$A$69:$N$74,13,FALSE)</f>
        <v>630.21</v>
      </c>
      <c r="P100" s="113">
        <f>VLOOKUP(C100,'[3]Referencia Mensual 2019'!$A$24:$N$53,13,FALSE)*VLOOKUP(B100,'[3]Referencia Mensual 2019'!$A$83:$M$88,13,FALSE)+D100*VLOOKUP(B100,'[3]Referencia Mensual 2019'!$A$55:$N$60,13,FALSE)*VLOOKUP(B100,'[3]Referencia Mensual 2019'!$A$90:$M$95,13,FALSE)</f>
        <v>859.4900000000001</v>
      </c>
      <c r="Q100" s="114">
        <f t="shared" si="6"/>
        <v>1489.7000000000003</v>
      </c>
      <c r="R100" s="116">
        <f t="shared" si="7"/>
        <v>2979.4000000000005</v>
      </c>
      <c r="S100" s="117">
        <f t="shared" si="8"/>
        <v>22139.200000000004</v>
      </c>
    </row>
    <row r="101" spans="1:19" ht="11.25">
      <c r="A101" s="157" t="s">
        <v>134</v>
      </c>
      <c r="B101" s="158" t="s">
        <v>24</v>
      </c>
      <c r="C101" s="158">
        <v>16</v>
      </c>
      <c r="D101" s="158">
        <v>28</v>
      </c>
      <c r="E101" s="159"/>
      <c r="F101" s="108">
        <f>VLOOKUP(B101,'[3]Referencia Mensual 2019'!$A$3:$N$8,14,FALSE)</f>
        <v>7632.120000000002</v>
      </c>
      <c r="G101" s="109">
        <f>VLOOKUP(B101,'[3]Referencia Mensual 2019'!$A$10:$N$15,14,FALSE)</f>
        <v>1213.8</v>
      </c>
      <c r="H101" s="109">
        <f>VLOOKUP(C101,'[3]Referencia Mensual 2019'!$A$24:$N$53,14,FALSE)</f>
        <v>4456.919999999999</v>
      </c>
      <c r="I101" s="109">
        <f>VLOOKUP(B101,'[3]Referencia Mensual 2019'!$A$55:$N$60,14,FALSE)*D101</f>
        <v>7200.4800000000005</v>
      </c>
      <c r="J101" s="110">
        <f>VLOOKUP(B101,'[3]Referencia Mensual 2019'!$A$62:$N$67,14,FALSE)*E101</f>
        <v>0</v>
      </c>
      <c r="K101" s="111">
        <f>SUM(F101:J101)</f>
        <v>20503.32</v>
      </c>
      <c r="L101" s="112">
        <f>VLOOKUP(B101,'[3]Referencia Mensual 2019'!$A$69:$N$74,7,FALSE)</f>
        <v>630.21</v>
      </c>
      <c r="M101" s="113">
        <f>VLOOKUP(C101,'[3]Referencia Mensual 2019'!$A$24:$N$53,7,FALSE)*VLOOKUP(B101,'[3]Referencia Mensual 2019'!$A$83:$M$88,7,FALSE)+D101*VLOOKUP(B101,'[3]Referencia Mensual 2019'!$A$55:$N$60,7,FALSE)*VLOOKUP(B101,'[3]Referencia Mensual 2019'!$A$90:$M$95,7,FALSE)</f>
        <v>971.45</v>
      </c>
      <c r="N101" s="114">
        <f t="shared" si="5"/>
        <v>1601.66</v>
      </c>
      <c r="O101" s="115">
        <f>VLOOKUP(B101,'[3]Referencia Mensual 2019'!$A$69:$N$74,13,FALSE)</f>
        <v>630.21</v>
      </c>
      <c r="P101" s="113">
        <f>VLOOKUP(C101,'[3]Referencia Mensual 2019'!$A$24:$N$53,13,FALSE)*VLOOKUP(B101,'[3]Referencia Mensual 2019'!$A$83:$M$88,13,FALSE)+D101*VLOOKUP(B101,'[3]Referencia Mensual 2019'!$A$55:$N$60,13,FALSE)*VLOOKUP(B101,'[3]Referencia Mensual 2019'!$A$90:$M$95,13,FALSE)</f>
        <v>971.45</v>
      </c>
      <c r="Q101" s="114">
        <f t="shared" si="6"/>
        <v>1601.66</v>
      </c>
      <c r="R101" s="116">
        <f t="shared" si="7"/>
        <v>3203.32</v>
      </c>
      <c r="S101" s="117">
        <f t="shared" si="8"/>
        <v>23706.64</v>
      </c>
    </row>
    <row r="102" spans="1:19" ht="11.25">
      <c r="A102" s="157" t="s">
        <v>135</v>
      </c>
      <c r="B102" s="158" t="s">
        <v>24</v>
      </c>
      <c r="C102" s="158">
        <v>16</v>
      </c>
      <c r="D102" s="158">
        <v>30</v>
      </c>
      <c r="E102" s="159"/>
      <c r="F102" s="108">
        <f>VLOOKUP(B102,'[3]Referencia Mensual 2019'!$A$3:$N$8,14,FALSE)</f>
        <v>7632.120000000002</v>
      </c>
      <c r="G102" s="109">
        <f>VLOOKUP(B102,'[3]Referencia Mensual 2019'!$A$10:$N$15,14,FALSE)</f>
        <v>1213.8</v>
      </c>
      <c r="H102" s="109">
        <f>VLOOKUP(C102,'[3]Referencia Mensual 2019'!$A$24:$N$53,14,FALSE)</f>
        <v>4456.919999999999</v>
      </c>
      <c r="I102" s="109">
        <f>VLOOKUP(B102,'[3]Referencia Mensual 2019'!$A$55:$N$60,14,FALSE)*D102</f>
        <v>7714.800000000001</v>
      </c>
      <c r="J102" s="110">
        <f>VLOOKUP(B102,'[3]Referencia Mensual 2019'!$A$62:$N$67,14,FALSE)*E102</f>
        <v>0</v>
      </c>
      <c r="K102" s="111">
        <f>SUM(F102:J102)</f>
        <v>21017.64</v>
      </c>
      <c r="L102" s="112">
        <f>VLOOKUP(B102,'[3]Referencia Mensual 2019'!$A$69:$N$74,7,FALSE)</f>
        <v>630.21</v>
      </c>
      <c r="M102" s="113">
        <f>VLOOKUP(C102,'[3]Referencia Mensual 2019'!$A$24:$N$53,7,FALSE)*VLOOKUP(B102,'[3]Referencia Mensual 2019'!$A$83:$M$88,7,FALSE)+D102*VLOOKUP(B102,'[3]Referencia Mensual 2019'!$A$55:$N$60,7,FALSE)*VLOOKUP(B102,'[3]Referencia Mensual 2019'!$A$90:$M$95,7,FALSE)</f>
        <v>1014.3100000000002</v>
      </c>
      <c r="N102" s="114">
        <f t="shared" si="5"/>
        <v>1644.5200000000002</v>
      </c>
      <c r="O102" s="115">
        <f>VLOOKUP(B102,'[3]Referencia Mensual 2019'!$A$69:$N$74,13,FALSE)</f>
        <v>630.21</v>
      </c>
      <c r="P102" s="113">
        <f>VLOOKUP(C102,'[3]Referencia Mensual 2019'!$A$24:$N$53,13,FALSE)*VLOOKUP(B102,'[3]Referencia Mensual 2019'!$A$83:$M$88,13,FALSE)+D102*VLOOKUP(B102,'[3]Referencia Mensual 2019'!$A$55:$N$60,13,FALSE)*VLOOKUP(B102,'[3]Referencia Mensual 2019'!$A$90:$M$95,13,FALSE)</f>
        <v>1014.3100000000002</v>
      </c>
      <c r="Q102" s="114">
        <f t="shared" si="6"/>
        <v>1644.5200000000002</v>
      </c>
      <c r="R102" s="116">
        <f t="shared" si="7"/>
        <v>3289.0400000000004</v>
      </c>
      <c r="S102" s="117">
        <f t="shared" si="8"/>
        <v>24306.68</v>
      </c>
    </row>
    <row r="103" spans="1:19" ht="11.25">
      <c r="A103" s="157" t="s">
        <v>136</v>
      </c>
      <c r="B103" s="158" t="s">
        <v>24</v>
      </c>
      <c r="C103" s="158">
        <v>18</v>
      </c>
      <c r="D103" s="158">
        <v>32</v>
      </c>
      <c r="E103" s="159"/>
      <c r="F103" s="108">
        <f>VLOOKUP(B103,'[3]Referencia Mensual 2019'!$A$3:$N$8,14,FALSE)</f>
        <v>7632.120000000002</v>
      </c>
      <c r="G103" s="109">
        <f>VLOOKUP(B103,'[3]Referencia Mensual 2019'!$A$10:$N$15,14,FALSE)</f>
        <v>1213.8</v>
      </c>
      <c r="H103" s="109">
        <f>VLOOKUP(C103,'[3]Referencia Mensual 2019'!$A$24:$N$53,14,FALSE)</f>
        <v>5028.24</v>
      </c>
      <c r="I103" s="109">
        <f>VLOOKUP(B103,'[3]Referencia Mensual 2019'!$A$55:$N$60,14,FALSE)*D103</f>
        <v>8229.12</v>
      </c>
      <c r="J103" s="110">
        <f>VLOOKUP(B103,'[3]Referencia Mensual 2019'!$A$62:$N$67,14,FALSE)*E103</f>
        <v>0</v>
      </c>
      <c r="K103" s="111">
        <f>SUM(F103:J103)</f>
        <v>22103.280000000002</v>
      </c>
      <c r="L103" s="112">
        <f>VLOOKUP(B103,'[3]Referencia Mensual 2019'!$A$69:$N$74,7,FALSE)</f>
        <v>630.21</v>
      </c>
      <c r="M103" s="113">
        <f>VLOOKUP(C103,'[3]Referencia Mensual 2019'!$A$24:$N$53,7,FALSE)*VLOOKUP(B103,'[3]Referencia Mensual 2019'!$A$83:$M$88,7,FALSE)+D103*VLOOKUP(B103,'[3]Referencia Mensual 2019'!$A$55:$N$60,7,FALSE)*VLOOKUP(B103,'[3]Referencia Mensual 2019'!$A$90:$M$95,7,FALSE)</f>
        <v>1104.7800000000002</v>
      </c>
      <c r="N103" s="114">
        <f t="shared" si="5"/>
        <v>1734.9900000000002</v>
      </c>
      <c r="O103" s="115">
        <f>VLOOKUP(B103,'[3]Referencia Mensual 2019'!$A$69:$N$74,13,FALSE)</f>
        <v>630.21</v>
      </c>
      <c r="P103" s="113">
        <f>VLOOKUP(C103,'[3]Referencia Mensual 2019'!$A$24:$N$53,13,FALSE)*VLOOKUP(B103,'[3]Referencia Mensual 2019'!$A$83:$M$88,13,FALSE)+D103*VLOOKUP(B103,'[3]Referencia Mensual 2019'!$A$55:$N$60,13,FALSE)*VLOOKUP(B103,'[3]Referencia Mensual 2019'!$A$90:$M$95,13,FALSE)</f>
        <v>1104.7800000000002</v>
      </c>
      <c r="Q103" s="114">
        <f t="shared" si="6"/>
        <v>1734.9900000000002</v>
      </c>
      <c r="R103" s="116">
        <f t="shared" si="7"/>
        <v>3469.9800000000005</v>
      </c>
      <c r="S103" s="117">
        <f t="shared" si="8"/>
        <v>25573.260000000002</v>
      </c>
    </row>
    <row r="104" spans="1:19" ht="12.75">
      <c r="A104" s="160" t="s">
        <v>219</v>
      </c>
      <c r="B104" s="161"/>
      <c r="C104" s="161"/>
      <c r="D104" s="161"/>
      <c r="E104" s="162"/>
      <c r="F104" s="136"/>
      <c r="G104" s="137"/>
      <c r="H104" s="137"/>
      <c r="I104" s="119"/>
      <c r="J104" s="138"/>
      <c r="K104" s="139"/>
      <c r="L104" s="136"/>
      <c r="M104" s="137"/>
      <c r="N104" s="140"/>
      <c r="O104" s="136"/>
      <c r="P104" s="137"/>
      <c r="Q104" s="140"/>
      <c r="R104" s="141"/>
      <c r="S104" s="142"/>
    </row>
    <row r="105" spans="1:19" ht="11.25">
      <c r="A105" s="157" t="s">
        <v>50</v>
      </c>
      <c r="B105" s="158" t="s">
        <v>24</v>
      </c>
      <c r="C105" s="158">
        <v>18</v>
      </c>
      <c r="D105" s="158">
        <v>27</v>
      </c>
      <c r="E105" s="159">
        <v>7</v>
      </c>
      <c r="F105" s="108">
        <f>VLOOKUP(B105,'[3]Referencia Mensual 2019'!$A$3:$N$8,14,FALSE)</f>
        <v>7632.120000000002</v>
      </c>
      <c r="G105" s="109">
        <f>VLOOKUP(B105,'[3]Referencia Mensual 2019'!$A$10:$N$15,14,FALSE)</f>
        <v>1213.8</v>
      </c>
      <c r="H105" s="109">
        <f>VLOOKUP(C105,'[3]Referencia Mensual 2019'!$A$24:$N$53,14,FALSE)</f>
        <v>5028.24</v>
      </c>
      <c r="I105" s="109">
        <f>VLOOKUP(B105,'[3]Referencia Mensual 2019'!$A$55:$N$60,14,FALSE)*D105</f>
        <v>6943.320000000001</v>
      </c>
      <c r="J105" s="110">
        <f>VLOOKUP(B105,'[3]Referencia Mensual 2019'!$A$62:$N$67,14,FALSE)*E105</f>
        <v>1800.1200000000001</v>
      </c>
      <c r="K105" s="111">
        <f>SUM(F105:J105)</f>
        <v>22617.600000000002</v>
      </c>
      <c r="L105" s="112">
        <f>VLOOKUP(B105,'[3]Referencia Mensual 2019'!$A$69:$N$74,7,FALSE)</f>
        <v>630.21</v>
      </c>
      <c r="M105" s="113">
        <f>VLOOKUP(C105,'[3]Referencia Mensual 2019'!$A$24:$N$53,7,FALSE)*VLOOKUP(B105,'[3]Referencia Mensual 2019'!$A$83:$M$88,7,FALSE)+D105*VLOOKUP(B105,'[3]Referencia Mensual 2019'!$A$55:$N$60,7,FALSE)*VLOOKUP(B105,'[3]Referencia Mensual 2019'!$A$90:$M$95,7,FALSE)</f>
        <v>997.6300000000001</v>
      </c>
      <c r="N105" s="114">
        <f t="shared" si="5"/>
        <v>1627.8400000000001</v>
      </c>
      <c r="O105" s="115">
        <f>VLOOKUP(B105,'[3]Referencia Mensual 2019'!$A$69:$N$74,13,FALSE)</f>
        <v>630.21</v>
      </c>
      <c r="P105" s="113">
        <f>VLOOKUP(C105,'[3]Referencia Mensual 2019'!$A$24:$N$53,13,FALSE)*VLOOKUP(B105,'[3]Referencia Mensual 2019'!$A$83:$M$88,13,FALSE)+D105*VLOOKUP(B105,'[3]Referencia Mensual 2019'!$A$55:$N$60,13,FALSE)*VLOOKUP(B105,'[3]Referencia Mensual 2019'!$A$90:$M$95,13,FALSE)</f>
        <v>997.6300000000001</v>
      </c>
      <c r="Q105" s="114">
        <f t="shared" si="6"/>
        <v>1627.8400000000001</v>
      </c>
      <c r="R105" s="116">
        <f t="shared" si="7"/>
        <v>3255.6800000000003</v>
      </c>
      <c r="S105" s="117">
        <f t="shared" si="8"/>
        <v>25873.280000000002</v>
      </c>
    </row>
    <row r="106" spans="1:19" ht="11.25">
      <c r="A106" s="157" t="s">
        <v>160</v>
      </c>
      <c r="B106" s="158" t="s">
        <v>24</v>
      </c>
      <c r="C106" s="158">
        <v>18</v>
      </c>
      <c r="D106" s="158">
        <v>27</v>
      </c>
      <c r="E106" s="159">
        <v>8</v>
      </c>
      <c r="F106" s="108">
        <f>VLOOKUP(B106,'[3]Referencia Mensual 2019'!$A$3:$N$8,14,FALSE)</f>
        <v>7632.120000000002</v>
      </c>
      <c r="G106" s="109">
        <f>VLOOKUP(B106,'[3]Referencia Mensual 2019'!$A$10:$N$15,14,FALSE)</f>
        <v>1213.8</v>
      </c>
      <c r="H106" s="109">
        <f>VLOOKUP(C106,'[3]Referencia Mensual 2019'!$A$24:$N$53,14,FALSE)</f>
        <v>5028.24</v>
      </c>
      <c r="I106" s="109">
        <f>VLOOKUP(B106,'[3]Referencia Mensual 2019'!$A$55:$N$60,14,FALSE)*D106</f>
        <v>6943.320000000001</v>
      </c>
      <c r="J106" s="110">
        <f>VLOOKUP(B106,'[3]Referencia Mensual 2019'!$A$62:$N$67,14,FALSE)*E106</f>
        <v>2057.28</v>
      </c>
      <c r="K106" s="111">
        <f>SUM(F106:J106)</f>
        <v>22874.760000000002</v>
      </c>
      <c r="L106" s="112">
        <f>VLOOKUP(B106,'[3]Referencia Mensual 2019'!$A$69:$N$74,7,FALSE)</f>
        <v>630.21</v>
      </c>
      <c r="M106" s="113">
        <f>VLOOKUP(C106,'[3]Referencia Mensual 2019'!$A$24:$N$53,7,FALSE)*VLOOKUP(B106,'[3]Referencia Mensual 2019'!$A$83:$M$88,7,FALSE)+D106*VLOOKUP(B106,'[3]Referencia Mensual 2019'!$A$55:$N$60,7,FALSE)*VLOOKUP(B106,'[3]Referencia Mensual 2019'!$A$90:$M$95,7,FALSE)</f>
        <v>997.6300000000001</v>
      </c>
      <c r="N106" s="114">
        <f t="shared" si="5"/>
        <v>1627.8400000000001</v>
      </c>
      <c r="O106" s="115">
        <f>VLOOKUP(B106,'[3]Referencia Mensual 2019'!$A$69:$N$74,13,FALSE)</f>
        <v>630.21</v>
      </c>
      <c r="P106" s="113">
        <f>VLOOKUP(C106,'[3]Referencia Mensual 2019'!$A$24:$N$53,13,FALSE)*VLOOKUP(B106,'[3]Referencia Mensual 2019'!$A$83:$M$88,13,FALSE)+D106*VLOOKUP(B106,'[3]Referencia Mensual 2019'!$A$55:$N$60,13,FALSE)*VLOOKUP(B106,'[3]Referencia Mensual 2019'!$A$90:$M$95,13,FALSE)</f>
        <v>997.6300000000001</v>
      </c>
      <c r="Q106" s="114">
        <f t="shared" si="6"/>
        <v>1627.8400000000001</v>
      </c>
      <c r="R106" s="116">
        <f t="shared" si="7"/>
        <v>3255.6800000000003</v>
      </c>
      <c r="S106" s="117">
        <f t="shared" si="8"/>
        <v>26130.440000000002</v>
      </c>
    </row>
    <row r="107" spans="1:19" ht="11.25">
      <c r="A107" s="157" t="s">
        <v>161</v>
      </c>
      <c r="B107" s="158" t="s">
        <v>24</v>
      </c>
      <c r="C107" s="158">
        <v>18</v>
      </c>
      <c r="D107" s="158">
        <v>27</v>
      </c>
      <c r="E107" s="159">
        <v>7</v>
      </c>
      <c r="F107" s="108">
        <f>VLOOKUP(B107,'[3]Referencia Mensual 2019'!$A$3:$N$8,14,FALSE)</f>
        <v>7632.120000000002</v>
      </c>
      <c r="G107" s="109">
        <f>VLOOKUP(B107,'[3]Referencia Mensual 2019'!$A$10:$N$15,14,FALSE)</f>
        <v>1213.8</v>
      </c>
      <c r="H107" s="109">
        <f>VLOOKUP(C107,'[3]Referencia Mensual 2019'!$A$24:$N$53,14,FALSE)</f>
        <v>5028.24</v>
      </c>
      <c r="I107" s="109">
        <f>VLOOKUP(B107,'[3]Referencia Mensual 2019'!$A$55:$N$60,14,FALSE)*D107</f>
        <v>6943.320000000001</v>
      </c>
      <c r="J107" s="110">
        <f>VLOOKUP(B107,'[3]Referencia Mensual 2019'!$A$62:$N$67,14,FALSE)*E107</f>
        <v>1800.1200000000001</v>
      </c>
      <c r="K107" s="111">
        <f>SUM(F107:J107)</f>
        <v>22617.600000000002</v>
      </c>
      <c r="L107" s="112">
        <f>VLOOKUP(B107,'[3]Referencia Mensual 2019'!$A$69:$N$74,7,FALSE)</f>
        <v>630.21</v>
      </c>
      <c r="M107" s="113">
        <f>VLOOKUP(C107,'[3]Referencia Mensual 2019'!$A$24:$N$53,7,FALSE)*VLOOKUP(B107,'[3]Referencia Mensual 2019'!$A$83:$M$88,7,FALSE)+D107*VLOOKUP(B107,'[3]Referencia Mensual 2019'!$A$55:$N$60,7,FALSE)*VLOOKUP(B107,'[3]Referencia Mensual 2019'!$A$90:$M$95,7,FALSE)</f>
        <v>997.6300000000001</v>
      </c>
      <c r="N107" s="114">
        <f t="shared" si="5"/>
        <v>1627.8400000000001</v>
      </c>
      <c r="O107" s="115">
        <f>VLOOKUP(B107,'[3]Referencia Mensual 2019'!$A$69:$N$74,13,FALSE)</f>
        <v>630.21</v>
      </c>
      <c r="P107" s="113">
        <f>VLOOKUP(C107,'[3]Referencia Mensual 2019'!$A$24:$N$53,13,FALSE)*VLOOKUP(B107,'[3]Referencia Mensual 2019'!$A$83:$M$88,13,FALSE)+D107*VLOOKUP(B107,'[3]Referencia Mensual 2019'!$A$55:$N$60,13,FALSE)*VLOOKUP(B107,'[3]Referencia Mensual 2019'!$A$90:$M$95,13,FALSE)</f>
        <v>997.6300000000001</v>
      </c>
      <c r="Q107" s="114">
        <f t="shared" si="6"/>
        <v>1627.8400000000001</v>
      </c>
      <c r="R107" s="116">
        <f t="shared" si="7"/>
        <v>3255.6800000000003</v>
      </c>
      <c r="S107" s="117">
        <f t="shared" si="8"/>
        <v>25873.280000000002</v>
      </c>
    </row>
    <row r="108" spans="1:19" ht="11.25">
      <c r="A108" s="157" t="s">
        <v>51</v>
      </c>
      <c r="B108" s="158" t="s">
        <v>24</v>
      </c>
      <c r="C108" s="158">
        <v>18</v>
      </c>
      <c r="D108" s="158">
        <v>27</v>
      </c>
      <c r="E108" s="159">
        <v>1</v>
      </c>
      <c r="F108" s="108">
        <f>VLOOKUP(B108,'[3]Referencia Mensual 2019'!$A$3:$N$8,14,FALSE)</f>
        <v>7632.120000000002</v>
      </c>
      <c r="G108" s="109">
        <f>VLOOKUP(B108,'[3]Referencia Mensual 2019'!$A$10:$N$15,14,FALSE)</f>
        <v>1213.8</v>
      </c>
      <c r="H108" s="109">
        <f>VLOOKUP(C108,'[3]Referencia Mensual 2019'!$A$24:$N$53,14,FALSE)</f>
        <v>5028.24</v>
      </c>
      <c r="I108" s="109">
        <f>VLOOKUP(B108,'[3]Referencia Mensual 2019'!$A$55:$N$60,14,FALSE)*D108</f>
        <v>6943.320000000001</v>
      </c>
      <c r="J108" s="110">
        <f>VLOOKUP(B108,'[3]Referencia Mensual 2019'!$A$62:$N$67,14,FALSE)*E108</f>
        <v>257.16</v>
      </c>
      <c r="K108" s="111">
        <f>SUM(F108:J108)</f>
        <v>21074.640000000003</v>
      </c>
      <c r="L108" s="112">
        <f>VLOOKUP(B108,'[3]Referencia Mensual 2019'!$A$69:$N$74,7,FALSE)</f>
        <v>630.21</v>
      </c>
      <c r="M108" s="113">
        <f>VLOOKUP(C108,'[3]Referencia Mensual 2019'!$A$24:$N$53,7,FALSE)*VLOOKUP(B108,'[3]Referencia Mensual 2019'!$A$83:$M$88,7,FALSE)+D108*VLOOKUP(B108,'[3]Referencia Mensual 2019'!$A$55:$N$60,7,FALSE)*VLOOKUP(B108,'[3]Referencia Mensual 2019'!$A$90:$M$95,7,FALSE)</f>
        <v>997.6300000000001</v>
      </c>
      <c r="N108" s="114">
        <f t="shared" si="5"/>
        <v>1627.8400000000001</v>
      </c>
      <c r="O108" s="115">
        <f>VLOOKUP(B108,'[3]Referencia Mensual 2019'!$A$69:$N$74,13,FALSE)</f>
        <v>630.21</v>
      </c>
      <c r="P108" s="113">
        <f>VLOOKUP(C108,'[3]Referencia Mensual 2019'!$A$24:$N$53,13,FALSE)*VLOOKUP(B108,'[3]Referencia Mensual 2019'!$A$83:$M$88,13,FALSE)+D108*VLOOKUP(B108,'[3]Referencia Mensual 2019'!$A$55:$N$60,13,FALSE)*VLOOKUP(B108,'[3]Referencia Mensual 2019'!$A$90:$M$95,13,FALSE)</f>
        <v>997.6300000000001</v>
      </c>
      <c r="Q108" s="114">
        <f t="shared" si="6"/>
        <v>1627.8400000000001</v>
      </c>
      <c r="R108" s="116">
        <f t="shared" si="7"/>
        <v>3255.6800000000003</v>
      </c>
      <c r="S108" s="117">
        <f t="shared" si="8"/>
        <v>24330.320000000003</v>
      </c>
    </row>
    <row r="109" spans="1:19" ht="11.25">
      <c r="A109" s="157" t="s">
        <v>52</v>
      </c>
      <c r="B109" s="158" t="s">
        <v>24</v>
      </c>
      <c r="C109" s="158">
        <v>18</v>
      </c>
      <c r="D109" s="158">
        <v>33</v>
      </c>
      <c r="E109" s="159"/>
      <c r="F109" s="108">
        <f>VLOOKUP(B109,'[3]Referencia Mensual 2019'!$A$3:$N$8,14,FALSE)</f>
        <v>7632.120000000002</v>
      </c>
      <c r="G109" s="109">
        <f>VLOOKUP(B109,'[3]Referencia Mensual 2019'!$A$10:$N$15,14,FALSE)</f>
        <v>1213.8</v>
      </c>
      <c r="H109" s="109">
        <f>VLOOKUP(C109,'[3]Referencia Mensual 2019'!$A$24:$N$53,14,FALSE)</f>
        <v>5028.24</v>
      </c>
      <c r="I109" s="109">
        <f>VLOOKUP(B109,'[3]Referencia Mensual 2019'!$A$55:$N$60,14,FALSE)*D109</f>
        <v>8486.28</v>
      </c>
      <c r="J109" s="110">
        <f>VLOOKUP(B109,'[3]Referencia Mensual 2019'!$A$62:$N$67,14,FALSE)*E109</f>
        <v>0</v>
      </c>
      <c r="K109" s="111">
        <f>SUM(F109:J109)</f>
        <v>22360.440000000002</v>
      </c>
      <c r="L109" s="112">
        <f>VLOOKUP(B109,'[3]Referencia Mensual 2019'!$A$69:$N$74,7,FALSE)</f>
        <v>630.21</v>
      </c>
      <c r="M109" s="113">
        <f>VLOOKUP(C109,'[3]Referencia Mensual 2019'!$A$24:$N$53,7,FALSE)*VLOOKUP(B109,'[3]Referencia Mensual 2019'!$A$83:$M$88,7,FALSE)+D109*VLOOKUP(B109,'[3]Referencia Mensual 2019'!$A$55:$N$60,7,FALSE)*VLOOKUP(B109,'[3]Referencia Mensual 2019'!$A$90:$M$95,7,FALSE)</f>
        <v>1126.21</v>
      </c>
      <c r="N109" s="114">
        <f t="shared" si="5"/>
        <v>1756.42</v>
      </c>
      <c r="O109" s="115">
        <f>VLOOKUP(B109,'[3]Referencia Mensual 2019'!$A$69:$N$74,13,FALSE)</f>
        <v>630.21</v>
      </c>
      <c r="P109" s="113">
        <f>VLOOKUP(C109,'[3]Referencia Mensual 2019'!$A$24:$N$53,13,FALSE)*VLOOKUP(B109,'[3]Referencia Mensual 2019'!$A$83:$M$88,13,FALSE)+D109*VLOOKUP(B109,'[3]Referencia Mensual 2019'!$A$55:$N$60,13,FALSE)*VLOOKUP(B109,'[3]Referencia Mensual 2019'!$A$90:$M$95,13,FALSE)</f>
        <v>1126.21</v>
      </c>
      <c r="Q109" s="114">
        <f t="shared" si="6"/>
        <v>1756.42</v>
      </c>
      <c r="R109" s="116">
        <f t="shared" si="7"/>
        <v>3512.84</v>
      </c>
      <c r="S109" s="117">
        <f t="shared" si="8"/>
        <v>25873.280000000002</v>
      </c>
    </row>
    <row r="110" spans="1:19" ht="12.75">
      <c r="A110" s="160" t="s">
        <v>220</v>
      </c>
      <c r="B110" s="161"/>
      <c r="C110" s="161"/>
      <c r="D110" s="161"/>
      <c r="E110" s="162"/>
      <c r="F110" s="136"/>
      <c r="G110" s="137"/>
      <c r="H110" s="137"/>
      <c r="I110" s="119"/>
      <c r="J110" s="138"/>
      <c r="K110" s="139"/>
      <c r="L110" s="136"/>
      <c r="M110" s="137"/>
      <c r="N110" s="140"/>
      <c r="O110" s="136"/>
      <c r="P110" s="137"/>
      <c r="Q110" s="140"/>
      <c r="R110" s="141"/>
      <c r="S110" s="142"/>
    </row>
    <row r="111" spans="1:19" ht="11.25">
      <c r="A111" s="157" t="s">
        <v>50</v>
      </c>
      <c r="B111" s="158" t="s">
        <v>24</v>
      </c>
      <c r="C111" s="158">
        <v>18</v>
      </c>
      <c r="D111" s="158">
        <v>27</v>
      </c>
      <c r="E111" s="159"/>
      <c r="F111" s="108">
        <f>VLOOKUP(B111,'[3]Referencia Mensual 2019'!$A$3:$N$8,14,FALSE)</f>
        <v>7632.120000000002</v>
      </c>
      <c r="G111" s="109">
        <f>VLOOKUP(B111,'[3]Referencia Mensual 2019'!$A$10:$N$15,14,FALSE)</f>
        <v>1213.8</v>
      </c>
      <c r="H111" s="109">
        <f>VLOOKUP(C111,'[3]Referencia Mensual 2019'!$A$24:$N$53,14,FALSE)</f>
        <v>5028.24</v>
      </c>
      <c r="I111" s="109">
        <f>VLOOKUP(B111,'[3]Referencia Mensual 2019'!$A$55:$N$60,14,FALSE)*D111</f>
        <v>6943.320000000001</v>
      </c>
      <c r="J111" s="110">
        <f>VLOOKUP(B111,'[3]Referencia Mensual 2019'!$A$62:$N$67,14,FALSE)*E111</f>
        <v>0</v>
      </c>
      <c r="K111" s="111">
        <f>SUM(F111:J111)</f>
        <v>20817.480000000003</v>
      </c>
      <c r="L111" s="112">
        <f>VLOOKUP(B111,'[3]Referencia Mensual 2019'!$A$69:$N$74,7,FALSE)</f>
        <v>630.21</v>
      </c>
      <c r="M111" s="113">
        <f>VLOOKUP(C111,'[3]Referencia Mensual 2019'!$A$24:$N$53,7,FALSE)*VLOOKUP(B111,'[3]Referencia Mensual 2019'!$A$83:$M$88,7,FALSE)+D111*VLOOKUP(B111,'[3]Referencia Mensual 2019'!$A$55:$N$60,7,FALSE)*VLOOKUP(B111,'[3]Referencia Mensual 2019'!$A$90:$M$95,7,FALSE)</f>
        <v>997.6300000000001</v>
      </c>
      <c r="N111" s="114">
        <f t="shared" si="5"/>
        <v>1627.8400000000001</v>
      </c>
      <c r="O111" s="115">
        <f>VLOOKUP(B111,'[3]Referencia Mensual 2019'!$A$69:$N$74,13,FALSE)</f>
        <v>630.21</v>
      </c>
      <c r="P111" s="113">
        <f>VLOOKUP(C111,'[3]Referencia Mensual 2019'!$A$24:$N$53,13,FALSE)*VLOOKUP(B111,'[3]Referencia Mensual 2019'!$A$83:$M$88,13,FALSE)+D111*VLOOKUP(B111,'[3]Referencia Mensual 2019'!$A$55:$N$60,13,FALSE)*VLOOKUP(B111,'[3]Referencia Mensual 2019'!$A$90:$M$95,13,FALSE)</f>
        <v>997.6300000000001</v>
      </c>
      <c r="Q111" s="114">
        <f t="shared" si="6"/>
        <v>1627.8400000000001</v>
      </c>
      <c r="R111" s="116">
        <f t="shared" si="7"/>
        <v>3255.6800000000003</v>
      </c>
      <c r="S111" s="117">
        <f t="shared" si="8"/>
        <v>24073.160000000003</v>
      </c>
    </row>
    <row r="112" spans="1:19" ht="22.5">
      <c r="A112" s="157" t="s">
        <v>137</v>
      </c>
      <c r="B112" s="158" t="s">
        <v>24</v>
      </c>
      <c r="C112" s="158">
        <v>18</v>
      </c>
      <c r="D112" s="158">
        <v>27</v>
      </c>
      <c r="E112" s="159">
        <v>12</v>
      </c>
      <c r="F112" s="108">
        <f>VLOOKUP(B112,'[3]Referencia Mensual 2019'!$A$3:$N$8,14,FALSE)</f>
        <v>7632.120000000002</v>
      </c>
      <c r="G112" s="109">
        <f>VLOOKUP(B112,'[3]Referencia Mensual 2019'!$A$10:$N$15,14,FALSE)</f>
        <v>1213.8</v>
      </c>
      <c r="H112" s="109">
        <f>VLOOKUP(C112,'[3]Referencia Mensual 2019'!$A$24:$N$53,14,FALSE)</f>
        <v>5028.24</v>
      </c>
      <c r="I112" s="109">
        <f>VLOOKUP(B112,'[3]Referencia Mensual 2019'!$A$55:$N$60,14,FALSE)*D112</f>
        <v>6943.320000000001</v>
      </c>
      <c r="J112" s="110">
        <f>VLOOKUP(B112,'[3]Referencia Mensual 2019'!$A$62:$N$67,14,FALSE)*E112</f>
        <v>3085.92</v>
      </c>
      <c r="K112" s="111">
        <f>SUM(F112:J112)</f>
        <v>23903.4</v>
      </c>
      <c r="L112" s="112">
        <f>VLOOKUP(B112,'[3]Referencia Mensual 2019'!$A$69:$N$74,7,FALSE)</f>
        <v>630.21</v>
      </c>
      <c r="M112" s="113">
        <f>VLOOKUP(C112,'[3]Referencia Mensual 2019'!$A$24:$N$53,7,FALSE)*VLOOKUP(B112,'[3]Referencia Mensual 2019'!$A$83:$M$88,7,FALSE)+D112*VLOOKUP(B112,'[3]Referencia Mensual 2019'!$A$55:$N$60,7,FALSE)*VLOOKUP(B112,'[3]Referencia Mensual 2019'!$A$90:$M$95,7,FALSE)</f>
        <v>997.6300000000001</v>
      </c>
      <c r="N112" s="114">
        <f t="shared" si="5"/>
        <v>1627.8400000000001</v>
      </c>
      <c r="O112" s="115">
        <f>VLOOKUP(B112,'[3]Referencia Mensual 2019'!$A$69:$N$74,13,FALSE)</f>
        <v>630.21</v>
      </c>
      <c r="P112" s="113">
        <f>VLOOKUP(C112,'[3]Referencia Mensual 2019'!$A$24:$N$53,13,FALSE)*VLOOKUP(B112,'[3]Referencia Mensual 2019'!$A$83:$M$88,13,FALSE)+D112*VLOOKUP(B112,'[3]Referencia Mensual 2019'!$A$55:$N$60,13,FALSE)*VLOOKUP(B112,'[3]Referencia Mensual 2019'!$A$90:$M$95,13,FALSE)</f>
        <v>997.6300000000001</v>
      </c>
      <c r="Q112" s="114">
        <f t="shared" si="6"/>
        <v>1627.8400000000001</v>
      </c>
      <c r="R112" s="116">
        <f t="shared" si="7"/>
        <v>3255.6800000000003</v>
      </c>
      <c r="S112" s="117">
        <f t="shared" si="8"/>
        <v>27159.08</v>
      </c>
    </row>
    <row r="113" spans="1:19" ht="22.5">
      <c r="A113" s="157" t="s">
        <v>162</v>
      </c>
      <c r="B113" s="158" t="s">
        <v>24</v>
      </c>
      <c r="C113" s="158">
        <v>18</v>
      </c>
      <c r="D113" s="158">
        <v>27</v>
      </c>
      <c r="E113" s="159">
        <v>10</v>
      </c>
      <c r="F113" s="108">
        <f>VLOOKUP(B113,'[3]Referencia Mensual 2019'!$A$3:$N$8,14,FALSE)</f>
        <v>7632.120000000002</v>
      </c>
      <c r="G113" s="109">
        <f>VLOOKUP(B113,'[3]Referencia Mensual 2019'!$A$10:$N$15,14,FALSE)</f>
        <v>1213.8</v>
      </c>
      <c r="H113" s="109">
        <f>VLOOKUP(C113,'[3]Referencia Mensual 2019'!$A$24:$N$53,14,FALSE)</f>
        <v>5028.24</v>
      </c>
      <c r="I113" s="109">
        <f>VLOOKUP(B113,'[3]Referencia Mensual 2019'!$A$55:$N$60,14,FALSE)*D113</f>
        <v>6943.320000000001</v>
      </c>
      <c r="J113" s="110">
        <f>VLOOKUP(B113,'[3]Referencia Mensual 2019'!$A$62:$N$67,14,FALSE)*E113</f>
        <v>2571.6000000000004</v>
      </c>
      <c r="K113" s="111">
        <f>SUM(F113:J113)</f>
        <v>23389.08</v>
      </c>
      <c r="L113" s="112">
        <f>VLOOKUP(B113,'[3]Referencia Mensual 2019'!$A$69:$N$74,7,FALSE)</f>
        <v>630.21</v>
      </c>
      <c r="M113" s="113">
        <f>VLOOKUP(C113,'[3]Referencia Mensual 2019'!$A$24:$N$53,7,FALSE)*VLOOKUP(B113,'[3]Referencia Mensual 2019'!$A$83:$M$88,7,FALSE)+D113*VLOOKUP(B113,'[3]Referencia Mensual 2019'!$A$55:$N$60,7,FALSE)*VLOOKUP(B113,'[3]Referencia Mensual 2019'!$A$90:$M$95,7,FALSE)</f>
        <v>997.6300000000001</v>
      </c>
      <c r="N113" s="114">
        <f t="shared" si="5"/>
        <v>1627.8400000000001</v>
      </c>
      <c r="O113" s="115">
        <f>VLOOKUP(B113,'[3]Referencia Mensual 2019'!$A$69:$N$74,13,FALSE)</f>
        <v>630.21</v>
      </c>
      <c r="P113" s="113">
        <f>VLOOKUP(C113,'[3]Referencia Mensual 2019'!$A$24:$N$53,13,FALSE)*VLOOKUP(B113,'[3]Referencia Mensual 2019'!$A$83:$M$88,13,FALSE)+D113*VLOOKUP(B113,'[3]Referencia Mensual 2019'!$A$55:$N$60,13,FALSE)*VLOOKUP(B113,'[3]Referencia Mensual 2019'!$A$90:$M$95,13,FALSE)</f>
        <v>997.6300000000001</v>
      </c>
      <c r="Q113" s="114">
        <f t="shared" si="6"/>
        <v>1627.8400000000001</v>
      </c>
      <c r="R113" s="116">
        <f t="shared" si="7"/>
        <v>3255.6800000000003</v>
      </c>
      <c r="S113" s="117">
        <f t="shared" si="8"/>
        <v>26644.760000000002</v>
      </c>
    </row>
    <row r="114" spans="1:19" ht="11.25">
      <c r="A114" s="157" t="s">
        <v>53</v>
      </c>
      <c r="B114" s="158" t="s">
        <v>24</v>
      </c>
      <c r="C114" s="158">
        <v>18</v>
      </c>
      <c r="D114" s="158">
        <v>42</v>
      </c>
      <c r="E114" s="159"/>
      <c r="F114" s="108">
        <f>VLOOKUP(B114,'[3]Referencia Mensual 2019'!$A$3:$N$8,14,FALSE)</f>
        <v>7632.120000000002</v>
      </c>
      <c r="G114" s="109">
        <f>VLOOKUP(B114,'[3]Referencia Mensual 2019'!$A$10:$N$15,14,FALSE)</f>
        <v>1213.8</v>
      </c>
      <c r="H114" s="109">
        <f>VLOOKUP(C114,'[3]Referencia Mensual 2019'!$A$24:$N$53,14,FALSE)</f>
        <v>5028.24</v>
      </c>
      <c r="I114" s="109">
        <f>VLOOKUP(B114,'[3]Referencia Mensual 2019'!$A$55:$N$60,14,FALSE)*D114</f>
        <v>10800.720000000001</v>
      </c>
      <c r="J114" s="110">
        <f>VLOOKUP(B114,'[3]Referencia Mensual 2019'!$A$62:$N$67,14,FALSE)*E114</f>
        <v>0</v>
      </c>
      <c r="K114" s="111">
        <f>SUM(F114:J114)</f>
        <v>24674.880000000005</v>
      </c>
      <c r="L114" s="112">
        <f>VLOOKUP(B114,'[3]Referencia Mensual 2019'!$A$69:$N$74,7,FALSE)</f>
        <v>630.21</v>
      </c>
      <c r="M114" s="113">
        <f>VLOOKUP(C114,'[3]Referencia Mensual 2019'!$A$24:$N$53,7,FALSE)*VLOOKUP(B114,'[3]Referencia Mensual 2019'!$A$83:$M$88,7,FALSE)+D114*VLOOKUP(B114,'[3]Referencia Mensual 2019'!$A$55:$N$60,7,FALSE)*VLOOKUP(B114,'[3]Referencia Mensual 2019'!$A$90:$M$95,7,FALSE)</f>
        <v>1319.0800000000002</v>
      </c>
      <c r="N114" s="114">
        <f t="shared" si="5"/>
        <v>1949.2900000000002</v>
      </c>
      <c r="O114" s="115">
        <f>VLOOKUP(B114,'[3]Referencia Mensual 2019'!$A$69:$N$74,13,FALSE)</f>
        <v>630.21</v>
      </c>
      <c r="P114" s="113">
        <f>VLOOKUP(C114,'[3]Referencia Mensual 2019'!$A$24:$N$53,13,FALSE)*VLOOKUP(B114,'[3]Referencia Mensual 2019'!$A$83:$M$88,13,FALSE)+D114*VLOOKUP(B114,'[3]Referencia Mensual 2019'!$A$55:$N$60,13,FALSE)*VLOOKUP(B114,'[3]Referencia Mensual 2019'!$A$90:$M$95,13,FALSE)</f>
        <v>1319.0800000000002</v>
      </c>
      <c r="Q114" s="114">
        <f t="shared" si="6"/>
        <v>1949.2900000000002</v>
      </c>
      <c r="R114" s="116">
        <f t="shared" si="7"/>
        <v>3898.5800000000004</v>
      </c>
      <c r="S114" s="117">
        <f t="shared" si="8"/>
        <v>28573.460000000006</v>
      </c>
    </row>
    <row r="115" spans="1:19" ht="12.75">
      <c r="A115" s="160" t="s">
        <v>221</v>
      </c>
      <c r="B115" s="161"/>
      <c r="C115" s="161"/>
      <c r="D115" s="161"/>
      <c r="E115" s="162"/>
      <c r="F115" s="118"/>
      <c r="G115" s="119"/>
      <c r="H115" s="119"/>
      <c r="I115" s="119"/>
      <c r="J115" s="120"/>
      <c r="K115" s="111"/>
      <c r="L115" s="121"/>
      <c r="M115" s="122"/>
      <c r="N115" s="123"/>
      <c r="O115" s="124"/>
      <c r="P115" s="122"/>
      <c r="Q115" s="123"/>
      <c r="R115" s="125"/>
      <c r="S115" s="117"/>
    </row>
    <row r="116" spans="1:19" ht="11.25">
      <c r="A116" s="157" t="s">
        <v>70</v>
      </c>
      <c r="B116" s="158" t="s">
        <v>24</v>
      </c>
      <c r="C116" s="158">
        <v>14</v>
      </c>
      <c r="D116" s="158">
        <v>21</v>
      </c>
      <c r="E116" s="159"/>
      <c r="F116" s="108">
        <f>VLOOKUP(B116,'[3]Referencia Mensual 2019'!$A$3:$N$8,14,FALSE)</f>
        <v>7632.120000000002</v>
      </c>
      <c r="G116" s="109">
        <f>VLOOKUP(B116,'[3]Referencia Mensual 2019'!$A$10:$N$15,14,FALSE)</f>
        <v>1213.8</v>
      </c>
      <c r="H116" s="109">
        <f>VLOOKUP(C116,'[3]Referencia Mensual 2019'!$A$24:$N$53,14,FALSE)</f>
        <v>3884.879999999999</v>
      </c>
      <c r="I116" s="109">
        <f>VLOOKUP(B116,'[3]Referencia Mensual 2019'!$A$55:$N$60,14,FALSE)*D116</f>
        <v>5400.360000000001</v>
      </c>
      <c r="J116" s="110">
        <f>VLOOKUP(B116,'[3]Referencia Mensual 2019'!$A$62:$N$67,14,FALSE)*E116</f>
        <v>0</v>
      </c>
      <c r="K116" s="111">
        <f>SUM(F116:J116)</f>
        <v>18131.160000000003</v>
      </c>
      <c r="L116" s="112">
        <f>VLOOKUP(B116,'[3]Referencia Mensual 2019'!$A$69:$N$74,7,FALSE)</f>
        <v>630.21</v>
      </c>
      <c r="M116" s="113">
        <f>VLOOKUP(C116,'[3]Referencia Mensual 2019'!$A$24:$N$53,7,FALSE)*VLOOKUP(B116,'[3]Referencia Mensual 2019'!$A$83:$M$88,7,FALSE)+D116*VLOOKUP(B116,'[3]Referencia Mensual 2019'!$A$55:$N$60,7,FALSE)*VLOOKUP(B116,'[3]Referencia Mensual 2019'!$A$90:$M$95,7,FALSE)</f>
        <v>773.7700000000001</v>
      </c>
      <c r="N116" s="114">
        <f t="shared" si="5"/>
        <v>1403.98</v>
      </c>
      <c r="O116" s="115">
        <f>VLOOKUP(B116,'[3]Referencia Mensual 2019'!$A$69:$N$74,13,FALSE)</f>
        <v>630.21</v>
      </c>
      <c r="P116" s="113">
        <f>VLOOKUP(C116,'[3]Referencia Mensual 2019'!$A$24:$N$53,13,FALSE)*VLOOKUP(B116,'[3]Referencia Mensual 2019'!$A$83:$M$88,13,FALSE)+D116*VLOOKUP(B116,'[3]Referencia Mensual 2019'!$A$55:$N$60,13,FALSE)*VLOOKUP(B116,'[3]Referencia Mensual 2019'!$A$90:$M$95,13,FALSE)</f>
        <v>773.7700000000001</v>
      </c>
      <c r="Q116" s="114">
        <f t="shared" si="6"/>
        <v>1403.98</v>
      </c>
      <c r="R116" s="116">
        <f t="shared" si="7"/>
        <v>2807.96</v>
      </c>
      <c r="S116" s="117">
        <f t="shared" si="8"/>
        <v>20939.120000000003</v>
      </c>
    </row>
    <row r="117" spans="1:19" ht="11.25">
      <c r="A117" s="157" t="s">
        <v>71</v>
      </c>
      <c r="B117" s="158" t="s">
        <v>24</v>
      </c>
      <c r="C117" s="158">
        <v>16</v>
      </c>
      <c r="D117" s="158">
        <v>31</v>
      </c>
      <c r="E117" s="159"/>
      <c r="F117" s="108">
        <f>VLOOKUP(B117,'[3]Referencia Mensual 2019'!$A$3:$N$8,14,FALSE)</f>
        <v>7632.120000000002</v>
      </c>
      <c r="G117" s="109">
        <f>VLOOKUP(B117,'[3]Referencia Mensual 2019'!$A$10:$N$15,14,FALSE)</f>
        <v>1213.8</v>
      </c>
      <c r="H117" s="109">
        <f>VLOOKUP(C117,'[3]Referencia Mensual 2019'!$A$24:$N$53,14,FALSE)</f>
        <v>4456.919999999999</v>
      </c>
      <c r="I117" s="109">
        <f>VLOOKUP(B117,'[3]Referencia Mensual 2019'!$A$55:$N$60,14,FALSE)*D117</f>
        <v>7971.960000000001</v>
      </c>
      <c r="J117" s="110">
        <f>VLOOKUP(B117,'[3]Referencia Mensual 2019'!$A$62:$N$67,14,FALSE)*E117</f>
        <v>0</v>
      </c>
      <c r="K117" s="111">
        <f>SUM(F117:J117)</f>
        <v>21274.800000000003</v>
      </c>
      <c r="L117" s="112">
        <f>VLOOKUP(B117,'[3]Referencia Mensual 2019'!$A$69:$N$74,7,FALSE)</f>
        <v>630.21</v>
      </c>
      <c r="M117" s="113">
        <f>VLOOKUP(C117,'[3]Referencia Mensual 2019'!$A$24:$N$53,7,FALSE)*VLOOKUP(B117,'[3]Referencia Mensual 2019'!$A$83:$M$88,7,FALSE)+D117*VLOOKUP(B117,'[3]Referencia Mensual 2019'!$A$55:$N$60,7,FALSE)*VLOOKUP(B117,'[3]Referencia Mensual 2019'!$A$90:$M$95,7,FALSE)</f>
        <v>1035.7400000000002</v>
      </c>
      <c r="N117" s="114">
        <f t="shared" si="5"/>
        <v>1665.9500000000003</v>
      </c>
      <c r="O117" s="115">
        <f>VLOOKUP(B117,'[3]Referencia Mensual 2019'!$A$69:$N$74,13,FALSE)</f>
        <v>630.21</v>
      </c>
      <c r="P117" s="113">
        <f>VLOOKUP(C117,'[3]Referencia Mensual 2019'!$A$24:$N$53,13,FALSE)*VLOOKUP(B117,'[3]Referencia Mensual 2019'!$A$83:$M$88,13,FALSE)+D117*VLOOKUP(B117,'[3]Referencia Mensual 2019'!$A$55:$N$60,13,FALSE)*VLOOKUP(B117,'[3]Referencia Mensual 2019'!$A$90:$M$95,13,FALSE)</f>
        <v>1035.7400000000002</v>
      </c>
      <c r="Q117" s="114">
        <f t="shared" si="6"/>
        <v>1665.9500000000003</v>
      </c>
      <c r="R117" s="116">
        <f t="shared" si="7"/>
        <v>3331.9000000000005</v>
      </c>
      <c r="S117" s="117">
        <f t="shared" si="8"/>
        <v>24606.700000000004</v>
      </c>
    </row>
    <row r="118" spans="1:19" ht="12.75">
      <c r="A118" s="160" t="s">
        <v>85</v>
      </c>
      <c r="B118" s="161"/>
      <c r="C118" s="161"/>
      <c r="D118" s="161"/>
      <c r="E118" s="162"/>
      <c r="F118" s="118"/>
      <c r="G118" s="119"/>
      <c r="H118" s="119"/>
      <c r="I118" s="119"/>
      <c r="J118" s="120"/>
      <c r="K118" s="111"/>
      <c r="L118" s="121"/>
      <c r="M118" s="122"/>
      <c r="N118" s="123"/>
      <c r="O118" s="124"/>
      <c r="P118" s="122"/>
      <c r="Q118" s="123"/>
      <c r="R118" s="125"/>
      <c r="S118" s="117"/>
    </row>
    <row r="119" spans="1:19" ht="11.25">
      <c r="A119" s="157" t="s">
        <v>85</v>
      </c>
      <c r="B119" s="158" t="s">
        <v>24</v>
      </c>
      <c r="C119" s="158">
        <v>14</v>
      </c>
      <c r="D119" s="158">
        <v>21</v>
      </c>
      <c r="E119" s="159"/>
      <c r="F119" s="108">
        <f>VLOOKUP(B119,'[3]Referencia Mensual 2019'!$A$3:$N$8,14,FALSE)</f>
        <v>7632.120000000002</v>
      </c>
      <c r="G119" s="109">
        <f>VLOOKUP(B119,'[3]Referencia Mensual 2019'!$A$10:$N$15,14,FALSE)</f>
        <v>1213.8</v>
      </c>
      <c r="H119" s="109">
        <f>VLOOKUP(C119,'[3]Referencia Mensual 2019'!$A$24:$N$53,14,FALSE)</f>
        <v>3884.879999999999</v>
      </c>
      <c r="I119" s="109">
        <f>VLOOKUP(B119,'[3]Referencia Mensual 2019'!$A$55:$N$60,14,FALSE)*D119</f>
        <v>5400.360000000001</v>
      </c>
      <c r="J119" s="110">
        <f>VLOOKUP(B119,'[3]Referencia Mensual 2019'!$A$62:$N$67,14,FALSE)*E119</f>
        <v>0</v>
      </c>
      <c r="K119" s="111">
        <f>SUM(F119:J119)</f>
        <v>18131.160000000003</v>
      </c>
      <c r="L119" s="112">
        <f>VLOOKUP(B119,'[3]Referencia Mensual 2019'!$A$69:$N$74,7,FALSE)</f>
        <v>630.21</v>
      </c>
      <c r="M119" s="113">
        <f>VLOOKUP(C119,'[3]Referencia Mensual 2019'!$A$24:$N$53,7,FALSE)*VLOOKUP(B119,'[3]Referencia Mensual 2019'!$A$83:$M$88,7,FALSE)+D119*VLOOKUP(B119,'[3]Referencia Mensual 2019'!$A$55:$N$60,7,FALSE)*VLOOKUP(B119,'[3]Referencia Mensual 2019'!$A$90:$M$95,7,FALSE)</f>
        <v>773.7700000000001</v>
      </c>
      <c r="N119" s="114">
        <f t="shared" si="5"/>
        <v>1403.98</v>
      </c>
      <c r="O119" s="115">
        <f>VLOOKUP(B119,'[3]Referencia Mensual 2019'!$A$69:$N$74,13,FALSE)</f>
        <v>630.21</v>
      </c>
      <c r="P119" s="113">
        <f>VLOOKUP(C119,'[3]Referencia Mensual 2019'!$A$24:$N$53,13,FALSE)*VLOOKUP(B119,'[3]Referencia Mensual 2019'!$A$83:$M$88,13,FALSE)+D119*VLOOKUP(B119,'[3]Referencia Mensual 2019'!$A$55:$N$60,13,FALSE)*VLOOKUP(B119,'[3]Referencia Mensual 2019'!$A$90:$M$95,13,FALSE)</f>
        <v>773.7700000000001</v>
      </c>
      <c r="Q119" s="114">
        <f t="shared" si="6"/>
        <v>1403.98</v>
      </c>
      <c r="R119" s="116">
        <f t="shared" si="7"/>
        <v>2807.96</v>
      </c>
      <c r="S119" s="117">
        <f t="shared" si="8"/>
        <v>20939.120000000003</v>
      </c>
    </row>
    <row r="120" spans="1:19" ht="11.25">
      <c r="A120" s="157" t="s">
        <v>86</v>
      </c>
      <c r="B120" s="158" t="s">
        <v>24</v>
      </c>
      <c r="C120" s="158">
        <v>15</v>
      </c>
      <c r="D120" s="158">
        <v>29</v>
      </c>
      <c r="E120" s="159"/>
      <c r="F120" s="108">
        <f>VLOOKUP(B120,'[3]Referencia Mensual 2019'!$A$3:$N$8,14,FALSE)</f>
        <v>7632.120000000002</v>
      </c>
      <c r="G120" s="109">
        <f>VLOOKUP(B120,'[3]Referencia Mensual 2019'!$A$10:$N$15,14,FALSE)</f>
        <v>1213.8</v>
      </c>
      <c r="H120" s="109">
        <f>VLOOKUP(C120,'[3]Referencia Mensual 2019'!$A$24:$N$53,14,FALSE)</f>
        <v>4170.48</v>
      </c>
      <c r="I120" s="109">
        <f>VLOOKUP(B120,'[3]Referencia Mensual 2019'!$A$55:$N$60,14,FALSE)*D120</f>
        <v>7457.64</v>
      </c>
      <c r="J120" s="110">
        <f>VLOOKUP(B120,'[3]Referencia Mensual 2019'!$A$62:$N$67,14,FALSE)*E120</f>
        <v>0</v>
      </c>
      <c r="K120" s="111">
        <f>SUM(F120:J120)</f>
        <v>20474.04</v>
      </c>
      <c r="L120" s="112">
        <f>VLOOKUP(B120,'[3]Referencia Mensual 2019'!$A$69:$N$74,7,FALSE)</f>
        <v>630.21</v>
      </c>
      <c r="M120" s="113">
        <f>VLOOKUP(C120,'[3]Referencia Mensual 2019'!$A$24:$N$53,7,FALSE)*VLOOKUP(B120,'[3]Referencia Mensual 2019'!$A$83:$M$88,7,FALSE)+D120*VLOOKUP(B120,'[3]Referencia Mensual 2019'!$A$55:$N$60,7,FALSE)*VLOOKUP(B120,'[3]Referencia Mensual 2019'!$A$90:$M$95,7,FALSE)</f>
        <v>969.0100000000001</v>
      </c>
      <c r="N120" s="114">
        <f t="shared" si="5"/>
        <v>1599.2200000000003</v>
      </c>
      <c r="O120" s="115">
        <f>VLOOKUP(B120,'[3]Referencia Mensual 2019'!$A$69:$N$74,13,FALSE)</f>
        <v>630.21</v>
      </c>
      <c r="P120" s="113">
        <f>VLOOKUP(C120,'[3]Referencia Mensual 2019'!$A$24:$N$53,13,FALSE)*VLOOKUP(B120,'[3]Referencia Mensual 2019'!$A$83:$M$88,13,FALSE)+D120*VLOOKUP(B120,'[3]Referencia Mensual 2019'!$A$55:$N$60,13,FALSE)*VLOOKUP(B120,'[3]Referencia Mensual 2019'!$A$90:$M$95,13,FALSE)</f>
        <v>969.0100000000001</v>
      </c>
      <c r="Q120" s="114">
        <f t="shared" si="6"/>
        <v>1599.2200000000003</v>
      </c>
      <c r="R120" s="116">
        <f t="shared" si="7"/>
        <v>3198.4400000000005</v>
      </c>
      <c r="S120" s="117">
        <f t="shared" si="8"/>
        <v>23672.480000000003</v>
      </c>
    </row>
    <row r="121" spans="1:19" ht="12.75">
      <c r="A121" s="160" t="s">
        <v>222</v>
      </c>
      <c r="B121" s="161"/>
      <c r="C121" s="161"/>
      <c r="D121" s="161"/>
      <c r="E121" s="162"/>
      <c r="F121" s="118"/>
      <c r="G121" s="119"/>
      <c r="H121" s="119"/>
      <c r="I121" s="119"/>
      <c r="J121" s="120"/>
      <c r="K121" s="111"/>
      <c r="L121" s="121"/>
      <c r="M121" s="122"/>
      <c r="N121" s="123"/>
      <c r="O121" s="124"/>
      <c r="P121" s="122"/>
      <c r="Q121" s="123"/>
      <c r="R121" s="125"/>
      <c r="S121" s="117"/>
    </row>
    <row r="122" spans="1:19" ht="11.25">
      <c r="A122" s="157" t="s">
        <v>68</v>
      </c>
      <c r="B122" s="158" t="s">
        <v>24</v>
      </c>
      <c r="C122" s="158">
        <v>14</v>
      </c>
      <c r="D122" s="158">
        <v>21</v>
      </c>
      <c r="E122" s="159"/>
      <c r="F122" s="108">
        <f>VLOOKUP(B122,'[3]Referencia Mensual 2019'!$A$3:$N$8,14,FALSE)</f>
        <v>7632.120000000002</v>
      </c>
      <c r="G122" s="109">
        <f>VLOOKUP(B122,'[3]Referencia Mensual 2019'!$A$10:$N$15,14,FALSE)</f>
        <v>1213.8</v>
      </c>
      <c r="H122" s="109">
        <f>VLOOKUP(C122,'[3]Referencia Mensual 2019'!$A$24:$N$53,14,FALSE)</f>
        <v>3884.879999999999</v>
      </c>
      <c r="I122" s="109">
        <f>VLOOKUP(B122,'[3]Referencia Mensual 2019'!$A$55:$N$60,14,FALSE)*D122</f>
        <v>5400.360000000001</v>
      </c>
      <c r="J122" s="110">
        <f>VLOOKUP(B122,'[3]Referencia Mensual 2019'!$A$62:$N$67,14,FALSE)*E122</f>
        <v>0</v>
      </c>
      <c r="K122" s="111">
        <f>SUM(F122:J122)</f>
        <v>18131.160000000003</v>
      </c>
      <c r="L122" s="112">
        <f>VLOOKUP(B122,'[3]Referencia Mensual 2019'!$A$69:$N$74,7,FALSE)</f>
        <v>630.21</v>
      </c>
      <c r="M122" s="113">
        <f>VLOOKUP(C122,'[3]Referencia Mensual 2019'!$A$24:$N$53,7,FALSE)*VLOOKUP(B122,'[3]Referencia Mensual 2019'!$A$83:$M$88,7,FALSE)+D122*VLOOKUP(B122,'[3]Referencia Mensual 2019'!$A$55:$N$60,7,FALSE)*VLOOKUP(B122,'[3]Referencia Mensual 2019'!$A$90:$M$95,7,FALSE)</f>
        <v>773.7700000000001</v>
      </c>
      <c r="N122" s="114">
        <f t="shared" si="5"/>
        <v>1403.98</v>
      </c>
      <c r="O122" s="115">
        <f>VLOOKUP(B122,'[3]Referencia Mensual 2019'!$A$69:$N$74,13,FALSE)</f>
        <v>630.21</v>
      </c>
      <c r="P122" s="113">
        <f>VLOOKUP(C122,'[3]Referencia Mensual 2019'!$A$24:$N$53,13,FALSE)*VLOOKUP(B122,'[3]Referencia Mensual 2019'!$A$83:$M$88,13,FALSE)+D122*VLOOKUP(B122,'[3]Referencia Mensual 2019'!$A$55:$N$60,13,FALSE)*VLOOKUP(B122,'[3]Referencia Mensual 2019'!$A$90:$M$95,13,FALSE)</f>
        <v>773.7700000000001</v>
      </c>
      <c r="Q122" s="114">
        <f t="shared" si="6"/>
        <v>1403.98</v>
      </c>
      <c r="R122" s="116">
        <f t="shared" si="7"/>
        <v>2807.96</v>
      </c>
      <c r="S122" s="117">
        <f t="shared" si="8"/>
        <v>20939.120000000003</v>
      </c>
    </row>
    <row r="123" spans="1:19" ht="11.25">
      <c r="A123" s="157" t="s">
        <v>69</v>
      </c>
      <c r="B123" s="158" t="s">
        <v>24</v>
      </c>
      <c r="C123" s="158">
        <v>16</v>
      </c>
      <c r="D123" s="158">
        <v>31</v>
      </c>
      <c r="E123" s="159"/>
      <c r="F123" s="108">
        <f>VLOOKUP(B123,'[3]Referencia Mensual 2019'!$A$3:$N$8,14,FALSE)</f>
        <v>7632.120000000002</v>
      </c>
      <c r="G123" s="109">
        <f>VLOOKUP(B123,'[3]Referencia Mensual 2019'!$A$10:$N$15,14,FALSE)</f>
        <v>1213.8</v>
      </c>
      <c r="H123" s="109">
        <f>VLOOKUP(C123,'[3]Referencia Mensual 2019'!$A$24:$N$53,14,FALSE)</f>
        <v>4456.919999999999</v>
      </c>
      <c r="I123" s="109">
        <f>VLOOKUP(B123,'[3]Referencia Mensual 2019'!$A$55:$N$60,14,FALSE)*D123</f>
        <v>7971.960000000001</v>
      </c>
      <c r="J123" s="110">
        <f>VLOOKUP(B123,'[3]Referencia Mensual 2019'!$A$62:$N$67,14,FALSE)*E123</f>
        <v>0</v>
      </c>
      <c r="K123" s="111">
        <f>SUM(F123:J123)</f>
        <v>21274.800000000003</v>
      </c>
      <c r="L123" s="112">
        <f>VLOOKUP(B123,'[3]Referencia Mensual 2019'!$A$69:$N$74,7,FALSE)</f>
        <v>630.21</v>
      </c>
      <c r="M123" s="113">
        <f>VLOOKUP(C123,'[3]Referencia Mensual 2019'!$A$24:$N$53,7,FALSE)*VLOOKUP(B123,'[3]Referencia Mensual 2019'!$A$83:$M$88,7,FALSE)+D123*VLOOKUP(B123,'[3]Referencia Mensual 2019'!$A$55:$N$60,7,FALSE)*VLOOKUP(B123,'[3]Referencia Mensual 2019'!$A$90:$M$95,7,FALSE)</f>
        <v>1035.7400000000002</v>
      </c>
      <c r="N123" s="114">
        <f t="shared" si="5"/>
        <v>1665.9500000000003</v>
      </c>
      <c r="O123" s="115">
        <f>VLOOKUP(B123,'[3]Referencia Mensual 2019'!$A$69:$N$74,13,FALSE)</f>
        <v>630.21</v>
      </c>
      <c r="P123" s="113">
        <f>VLOOKUP(C123,'[3]Referencia Mensual 2019'!$A$24:$N$53,13,FALSE)*VLOOKUP(B123,'[3]Referencia Mensual 2019'!$A$83:$M$88,13,FALSE)+D123*VLOOKUP(B123,'[3]Referencia Mensual 2019'!$A$55:$N$60,13,FALSE)*VLOOKUP(B123,'[3]Referencia Mensual 2019'!$A$90:$M$95,13,FALSE)</f>
        <v>1035.7400000000002</v>
      </c>
      <c r="Q123" s="114">
        <f t="shared" si="6"/>
        <v>1665.9500000000003</v>
      </c>
      <c r="R123" s="116">
        <f t="shared" si="7"/>
        <v>3331.9000000000005</v>
      </c>
      <c r="S123" s="117">
        <f t="shared" si="8"/>
        <v>24606.700000000004</v>
      </c>
    </row>
    <row r="124" spans="1:19" ht="12.75">
      <c r="A124" s="160" t="s">
        <v>62</v>
      </c>
      <c r="B124" s="161"/>
      <c r="C124" s="161"/>
      <c r="D124" s="161"/>
      <c r="E124" s="162"/>
      <c r="F124" s="118"/>
      <c r="G124" s="119"/>
      <c r="H124" s="119"/>
      <c r="I124" s="119"/>
      <c r="J124" s="120"/>
      <c r="K124" s="111"/>
      <c r="L124" s="121"/>
      <c r="M124" s="122"/>
      <c r="N124" s="123"/>
      <c r="O124" s="124"/>
      <c r="P124" s="122"/>
      <c r="Q124" s="123"/>
      <c r="R124" s="125"/>
      <c r="S124" s="117"/>
    </row>
    <row r="125" spans="1:19" ht="11.25">
      <c r="A125" s="157" t="s">
        <v>62</v>
      </c>
      <c r="B125" s="158" t="s">
        <v>24</v>
      </c>
      <c r="C125" s="158">
        <v>14</v>
      </c>
      <c r="D125" s="158">
        <v>21</v>
      </c>
      <c r="E125" s="159"/>
      <c r="F125" s="108">
        <f>VLOOKUP(B125,'[3]Referencia Mensual 2019'!$A$3:$N$8,14,FALSE)</f>
        <v>7632.120000000002</v>
      </c>
      <c r="G125" s="109">
        <f>VLOOKUP(B125,'[3]Referencia Mensual 2019'!$A$10:$N$15,14,FALSE)</f>
        <v>1213.8</v>
      </c>
      <c r="H125" s="109">
        <f>VLOOKUP(C125,'[3]Referencia Mensual 2019'!$A$24:$N$53,14,FALSE)</f>
        <v>3884.879999999999</v>
      </c>
      <c r="I125" s="109">
        <f>VLOOKUP(B125,'[3]Referencia Mensual 2019'!$A$55:$N$60,14,FALSE)*D125</f>
        <v>5400.360000000001</v>
      </c>
      <c r="J125" s="110">
        <f>VLOOKUP(B125,'[3]Referencia Mensual 2019'!$A$62:$N$67,14,FALSE)*E125</f>
        <v>0</v>
      </c>
      <c r="K125" s="111">
        <f aca="true" t="shared" si="9" ref="K125:K130">SUM(F125:J125)</f>
        <v>18131.160000000003</v>
      </c>
      <c r="L125" s="112">
        <f>VLOOKUP(B125,'[3]Referencia Mensual 2019'!$A$69:$N$74,7,FALSE)</f>
        <v>630.21</v>
      </c>
      <c r="M125" s="113">
        <f>VLOOKUP(C125,'[3]Referencia Mensual 2019'!$A$24:$N$53,7,FALSE)*VLOOKUP(B125,'[3]Referencia Mensual 2019'!$A$83:$M$88,7,FALSE)+D125*VLOOKUP(B125,'[3]Referencia Mensual 2019'!$A$55:$N$60,7,FALSE)*VLOOKUP(B125,'[3]Referencia Mensual 2019'!$A$90:$M$95,7,FALSE)</f>
        <v>773.7700000000001</v>
      </c>
      <c r="N125" s="114">
        <f t="shared" si="5"/>
        <v>1403.98</v>
      </c>
      <c r="O125" s="115">
        <f>VLOOKUP(B125,'[3]Referencia Mensual 2019'!$A$69:$N$74,13,FALSE)</f>
        <v>630.21</v>
      </c>
      <c r="P125" s="113">
        <f>VLOOKUP(C125,'[3]Referencia Mensual 2019'!$A$24:$N$53,13,FALSE)*VLOOKUP(B125,'[3]Referencia Mensual 2019'!$A$83:$M$88,13,FALSE)+D125*VLOOKUP(B125,'[3]Referencia Mensual 2019'!$A$55:$N$60,13,FALSE)*VLOOKUP(B125,'[3]Referencia Mensual 2019'!$A$90:$M$95,13,FALSE)</f>
        <v>773.7700000000001</v>
      </c>
      <c r="Q125" s="114">
        <f t="shared" si="6"/>
        <v>1403.98</v>
      </c>
      <c r="R125" s="116">
        <f t="shared" si="7"/>
        <v>2807.96</v>
      </c>
      <c r="S125" s="117">
        <f t="shared" si="8"/>
        <v>20939.120000000003</v>
      </c>
    </row>
    <row r="126" spans="1:19" ht="11.25">
      <c r="A126" s="168" t="s">
        <v>63</v>
      </c>
      <c r="B126" s="158" t="s">
        <v>24</v>
      </c>
      <c r="C126" s="158">
        <v>16</v>
      </c>
      <c r="D126" s="158">
        <v>29</v>
      </c>
      <c r="E126" s="159"/>
      <c r="F126" s="108">
        <f>VLOOKUP(B126,'[3]Referencia Mensual 2019'!$A$3:$N$8,14,FALSE)</f>
        <v>7632.120000000002</v>
      </c>
      <c r="G126" s="109">
        <f>VLOOKUP(B126,'[3]Referencia Mensual 2019'!$A$10:$N$15,14,FALSE)</f>
        <v>1213.8</v>
      </c>
      <c r="H126" s="109">
        <f>VLOOKUP(C126,'[3]Referencia Mensual 2019'!$A$24:$N$53,14,FALSE)</f>
        <v>4456.919999999999</v>
      </c>
      <c r="I126" s="109">
        <f>VLOOKUP(B126,'[3]Referencia Mensual 2019'!$A$55:$N$60,14,FALSE)*D126</f>
        <v>7457.64</v>
      </c>
      <c r="J126" s="110">
        <f>VLOOKUP(B126,'[3]Referencia Mensual 2019'!$A$62:$N$67,14,FALSE)*E126</f>
        <v>0</v>
      </c>
      <c r="K126" s="111">
        <f t="shared" si="9"/>
        <v>20760.48</v>
      </c>
      <c r="L126" s="112">
        <f>VLOOKUP(B126,'[3]Referencia Mensual 2019'!$A$69:$N$74,7,FALSE)</f>
        <v>630.21</v>
      </c>
      <c r="M126" s="113">
        <f>VLOOKUP(C126,'[3]Referencia Mensual 2019'!$A$24:$N$53,7,FALSE)*VLOOKUP(B126,'[3]Referencia Mensual 2019'!$A$83:$M$88,7,FALSE)+D126*VLOOKUP(B126,'[3]Referencia Mensual 2019'!$A$55:$N$60,7,FALSE)*VLOOKUP(B126,'[3]Referencia Mensual 2019'!$A$90:$M$95,7,FALSE)</f>
        <v>992.8800000000001</v>
      </c>
      <c r="N126" s="114">
        <f t="shared" si="5"/>
        <v>1623.0900000000001</v>
      </c>
      <c r="O126" s="115">
        <f>VLOOKUP(B126,'[3]Referencia Mensual 2019'!$A$69:$N$74,13,FALSE)</f>
        <v>630.21</v>
      </c>
      <c r="P126" s="113">
        <f>VLOOKUP(C126,'[3]Referencia Mensual 2019'!$A$24:$N$53,13,FALSE)*VLOOKUP(B126,'[3]Referencia Mensual 2019'!$A$83:$M$88,13,FALSE)+D126*VLOOKUP(B126,'[3]Referencia Mensual 2019'!$A$55:$N$60,13,FALSE)*VLOOKUP(B126,'[3]Referencia Mensual 2019'!$A$90:$M$95,13,FALSE)</f>
        <v>992.8800000000001</v>
      </c>
      <c r="Q126" s="114">
        <f t="shared" si="6"/>
        <v>1623.0900000000001</v>
      </c>
      <c r="R126" s="116">
        <f t="shared" si="7"/>
        <v>3246.1800000000003</v>
      </c>
      <c r="S126" s="117">
        <f t="shared" si="8"/>
        <v>24006.66</v>
      </c>
    </row>
    <row r="127" spans="1:19" ht="11.25">
      <c r="A127" s="168" t="s">
        <v>64</v>
      </c>
      <c r="B127" s="158" t="s">
        <v>24</v>
      </c>
      <c r="C127" s="158">
        <v>16</v>
      </c>
      <c r="D127" s="158">
        <v>29</v>
      </c>
      <c r="E127" s="159">
        <v>2</v>
      </c>
      <c r="F127" s="108">
        <f>VLOOKUP(B127,'[3]Referencia Mensual 2019'!$A$3:$N$8,14,FALSE)</f>
        <v>7632.120000000002</v>
      </c>
      <c r="G127" s="109">
        <f>VLOOKUP(B127,'[3]Referencia Mensual 2019'!$A$10:$N$15,14,FALSE)</f>
        <v>1213.8</v>
      </c>
      <c r="H127" s="109">
        <f>VLOOKUP(C127,'[3]Referencia Mensual 2019'!$A$24:$N$53,14,FALSE)</f>
        <v>4456.919999999999</v>
      </c>
      <c r="I127" s="109">
        <f>VLOOKUP(B127,'[3]Referencia Mensual 2019'!$A$55:$N$60,14,FALSE)*D127</f>
        <v>7457.64</v>
      </c>
      <c r="J127" s="110">
        <f>VLOOKUP(B127,'[3]Referencia Mensual 2019'!$A$62:$N$67,14,FALSE)*E127</f>
        <v>514.32</v>
      </c>
      <c r="K127" s="111">
        <f t="shared" si="9"/>
        <v>21274.8</v>
      </c>
      <c r="L127" s="112">
        <f>VLOOKUP(B127,'[3]Referencia Mensual 2019'!$A$69:$N$74,7,FALSE)</f>
        <v>630.21</v>
      </c>
      <c r="M127" s="113">
        <f>VLOOKUP(C127,'[3]Referencia Mensual 2019'!$A$24:$N$53,7,FALSE)*VLOOKUP(B127,'[3]Referencia Mensual 2019'!$A$83:$M$88,7,FALSE)+D127*VLOOKUP(B127,'[3]Referencia Mensual 2019'!$A$55:$N$60,7,FALSE)*VLOOKUP(B127,'[3]Referencia Mensual 2019'!$A$90:$M$95,7,FALSE)</f>
        <v>992.8800000000001</v>
      </c>
      <c r="N127" s="114">
        <f t="shared" si="5"/>
        <v>1623.0900000000001</v>
      </c>
      <c r="O127" s="115">
        <f>VLOOKUP(B127,'[3]Referencia Mensual 2019'!$A$69:$N$74,13,FALSE)</f>
        <v>630.21</v>
      </c>
      <c r="P127" s="113">
        <f>VLOOKUP(C127,'[3]Referencia Mensual 2019'!$A$24:$N$53,13,FALSE)*VLOOKUP(B127,'[3]Referencia Mensual 2019'!$A$83:$M$88,13,FALSE)+D127*VLOOKUP(B127,'[3]Referencia Mensual 2019'!$A$55:$N$60,13,FALSE)*VLOOKUP(B127,'[3]Referencia Mensual 2019'!$A$90:$M$95,13,FALSE)</f>
        <v>992.8800000000001</v>
      </c>
      <c r="Q127" s="114">
        <f t="shared" si="6"/>
        <v>1623.0900000000001</v>
      </c>
      <c r="R127" s="116">
        <f t="shared" si="7"/>
        <v>3246.1800000000003</v>
      </c>
      <c r="S127" s="117">
        <f t="shared" si="8"/>
        <v>24520.98</v>
      </c>
    </row>
    <row r="128" spans="1:19" ht="11.25">
      <c r="A128" s="168" t="s">
        <v>65</v>
      </c>
      <c r="B128" s="158" t="s">
        <v>24</v>
      </c>
      <c r="C128" s="158">
        <v>16</v>
      </c>
      <c r="D128" s="158">
        <v>29</v>
      </c>
      <c r="E128" s="159">
        <v>1</v>
      </c>
      <c r="F128" s="108">
        <f>VLOOKUP(B128,'[3]Referencia Mensual 2019'!$A$3:$N$8,14,FALSE)</f>
        <v>7632.120000000002</v>
      </c>
      <c r="G128" s="109">
        <f>VLOOKUP(B128,'[3]Referencia Mensual 2019'!$A$10:$N$15,14,FALSE)</f>
        <v>1213.8</v>
      </c>
      <c r="H128" s="109">
        <f>VLOOKUP(C128,'[3]Referencia Mensual 2019'!$A$24:$N$53,14,FALSE)</f>
        <v>4456.919999999999</v>
      </c>
      <c r="I128" s="109">
        <f>VLOOKUP(B128,'[3]Referencia Mensual 2019'!$A$55:$N$60,14,FALSE)*D128</f>
        <v>7457.64</v>
      </c>
      <c r="J128" s="110">
        <f>VLOOKUP(B128,'[3]Referencia Mensual 2019'!$A$62:$N$67,14,FALSE)*E128</f>
        <v>257.16</v>
      </c>
      <c r="K128" s="111">
        <f t="shared" si="9"/>
        <v>21017.64</v>
      </c>
      <c r="L128" s="112">
        <f>VLOOKUP(B128,'[3]Referencia Mensual 2019'!$A$69:$N$74,7,FALSE)</f>
        <v>630.21</v>
      </c>
      <c r="M128" s="113">
        <f>VLOOKUP(C128,'[3]Referencia Mensual 2019'!$A$24:$N$53,7,FALSE)*VLOOKUP(B128,'[3]Referencia Mensual 2019'!$A$83:$M$88,7,FALSE)+D128*VLOOKUP(B128,'[3]Referencia Mensual 2019'!$A$55:$N$60,7,FALSE)*VLOOKUP(B128,'[3]Referencia Mensual 2019'!$A$90:$M$95,7,FALSE)</f>
        <v>992.8800000000001</v>
      </c>
      <c r="N128" s="114">
        <f t="shared" si="5"/>
        <v>1623.0900000000001</v>
      </c>
      <c r="O128" s="115">
        <f>VLOOKUP(B128,'[3]Referencia Mensual 2019'!$A$69:$N$74,13,FALSE)</f>
        <v>630.21</v>
      </c>
      <c r="P128" s="113">
        <f>VLOOKUP(C128,'[3]Referencia Mensual 2019'!$A$24:$N$53,13,FALSE)*VLOOKUP(B128,'[3]Referencia Mensual 2019'!$A$83:$M$88,13,FALSE)+D128*VLOOKUP(B128,'[3]Referencia Mensual 2019'!$A$55:$N$60,13,FALSE)*VLOOKUP(B128,'[3]Referencia Mensual 2019'!$A$90:$M$95,13,FALSE)</f>
        <v>992.8800000000001</v>
      </c>
      <c r="Q128" s="114">
        <f t="shared" si="6"/>
        <v>1623.0900000000001</v>
      </c>
      <c r="R128" s="116">
        <f t="shared" si="7"/>
        <v>3246.1800000000003</v>
      </c>
      <c r="S128" s="117">
        <f t="shared" si="8"/>
        <v>24263.82</v>
      </c>
    </row>
    <row r="129" spans="1:19" ht="11.25">
      <c r="A129" s="157" t="s">
        <v>66</v>
      </c>
      <c r="B129" s="158" t="s">
        <v>24</v>
      </c>
      <c r="C129" s="158">
        <v>16</v>
      </c>
      <c r="D129" s="158">
        <v>29</v>
      </c>
      <c r="E129" s="159">
        <v>2</v>
      </c>
      <c r="F129" s="108">
        <f>VLOOKUP(B129,'[3]Referencia Mensual 2019'!$A$3:$N$8,14,FALSE)</f>
        <v>7632.120000000002</v>
      </c>
      <c r="G129" s="109">
        <f>VLOOKUP(B129,'[3]Referencia Mensual 2019'!$A$10:$N$15,14,FALSE)</f>
        <v>1213.8</v>
      </c>
      <c r="H129" s="109">
        <f>VLOOKUP(C129,'[3]Referencia Mensual 2019'!$A$24:$N$53,14,FALSE)</f>
        <v>4456.919999999999</v>
      </c>
      <c r="I129" s="109">
        <f>VLOOKUP(B129,'[3]Referencia Mensual 2019'!$A$55:$N$60,14,FALSE)*D129</f>
        <v>7457.64</v>
      </c>
      <c r="J129" s="110">
        <f>VLOOKUP(B129,'[3]Referencia Mensual 2019'!$A$62:$N$67,14,FALSE)*E129</f>
        <v>514.32</v>
      </c>
      <c r="K129" s="111">
        <f t="shared" si="9"/>
        <v>21274.8</v>
      </c>
      <c r="L129" s="112">
        <f>VLOOKUP(B129,'[3]Referencia Mensual 2019'!$A$69:$N$74,7,FALSE)</f>
        <v>630.21</v>
      </c>
      <c r="M129" s="113">
        <f>VLOOKUP(C129,'[3]Referencia Mensual 2019'!$A$24:$N$53,7,FALSE)*VLOOKUP(B129,'[3]Referencia Mensual 2019'!$A$83:$M$88,7,FALSE)+D129*VLOOKUP(B129,'[3]Referencia Mensual 2019'!$A$55:$N$60,7,FALSE)*VLOOKUP(B129,'[3]Referencia Mensual 2019'!$A$90:$M$95,7,FALSE)</f>
        <v>992.8800000000001</v>
      </c>
      <c r="N129" s="114">
        <f t="shared" si="5"/>
        <v>1623.0900000000001</v>
      </c>
      <c r="O129" s="115">
        <f>VLOOKUP(B129,'[3]Referencia Mensual 2019'!$A$69:$N$74,13,FALSE)</f>
        <v>630.21</v>
      </c>
      <c r="P129" s="113">
        <f>VLOOKUP(C129,'[3]Referencia Mensual 2019'!$A$24:$N$53,13,FALSE)*VLOOKUP(B129,'[3]Referencia Mensual 2019'!$A$83:$M$88,13,FALSE)+D129*VLOOKUP(B129,'[3]Referencia Mensual 2019'!$A$55:$N$60,13,FALSE)*VLOOKUP(B129,'[3]Referencia Mensual 2019'!$A$90:$M$95,13,FALSE)</f>
        <v>992.8800000000001</v>
      </c>
      <c r="Q129" s="114">
        <f t="shared" si="6"/>
        <v>1623.0900000000001</v>
      </c>
      <c r="R129" s="116">
        <f t="shared" si="7"/>
        <v>3246.1800000000003</v>
      </c>
      <c r="S129" s="117">
        <f t="shared" si="8"/>
        <v>24520.98</v>
      </c>
    </row>
    <row r="130" spans="1:19" ht="11.25">
      <c r="A130" s="157" t="s">
        <v>67</v>
      </c>
      <c r="B130" s="158" t="s">
        <v>24</v>
      </c>
      <c r="C130" s="158">
        <v>16</v>
      </c>
      <c r="D130" s="158">
        <v>29</v>
      </c>
      <c r="E130" s="159">
        <v>4</v>
      </c>
      <c r="F130" s="108">
        <f>VLOOKUP(B130,'[3]Referencia Mensual 2019'!$A$3:$N$8,14,FALSE)</f>
        <v>7632.120000000002</v>
      </c>
      <c r="G130" s="109">
        <f>VLOOKUP(B130,'[3]Referencia Mensual 2019'!$A$10:$N$15,14,FALSE)</f>
        <v>1213.8</v>
      </c>
      <c r="H130" s="109">
        <f>VLOOKUP(C130,'[3]Referencia Mensual 2019'!$A$24:$N$53,14,FALSE)</f>
        <v>4456.919999999999</v>
      </c>
      <c r="I130" s="109">
        <f>VLOOKUP(B130,'[3]Referencia Mensual 2019'!$A$55:$N$60,14,FALSE)*D130</f>
        <v>7457.64</v>
      </c>
      <c r="J130" s="110">
        <f>VLOOKUP(B130,'[3]Referencia Mensual 2019'!$A$62:$N$67,14,FALSE)*E130</f>
        <v>1028.64</v>
      </c>
      <c r="K130" s="111">
        <f t="shared" si="9"/>
        <v>21789.12</v>
      </c>
      <c r="L130" s="112">
        <f>VLOOKUP(B130,'[3]Referencia Mensual 2019'!$A$69:$N$74,7,FALSE)</f>
        <v>630.21</v>
      </c>
      <c r="M130" s="113">
        <f>VLOOKUP(C130,'[3]Referencia Mensual 2019'!$A$24:$N$53,7,FALSE)*VLOOKUP(B130,'[3]Referencia Mensual 2019'!$A$83:$M$88,7,FALSE)+D130*VLOOKUP(B130,'[3]Referencia Mensual 2019'!$A$55:$N$60,7,FALSE)*VLOOKUP(B130,'[3]Referencia Mensual 2019'!$A$90:$M$95,7,FALSE)</f>
        <v>992.8800000000001</v>
      </c>
      <c r="N130" s="114">
        <f t="shared" si="5"/>
        <v>1623.0900000000001</v>
      </c>
      <c r="O130" s="115">
        <f>VLOOKUP(B130,'[3]Referencia Mensual 2019'!$A$69:$N$74,13,FALSE)</f>
        <v>630.21</v>
      </c>
      <c r="P130" s="113">
        <f>VLOOKUP(C130,'[3]Referencia Mensual 2019'!$A$24:$N$53,13,FALSE)*VLOOKUP(B130,'[3]Referencia Mensual 2019'!$A$83:$M$88,13,FALSE)+D130*VLOOKUP(B130,'[3]Referencia Mensual 2019'!$A$55:$N$60,13,FALSE)*VLOOKUP(B130,'[3]Referencia Mensual 2019'!$A$90:$M$95,13,FALSE)</f>
        <v>992.8800000000001</v>
      </c>
      <c r="Q130" s="114">
        <f t="shared" si="6"/>
        <v>1623.0900000000001</v>
      </c>
      <c r="R130" s="116">
        <f t="shared" si="7"/>
        <v>3246.1800000000003</v>
      </c>
      <c r="S130" s="117">
        <f t="shared" si="8"/>
        <v>25035.3</v>
      </c>
    </row>
    <row r="131" spans="1:19" ht="12.75">
      <c r="A131" s="160" t="s">
        <v>72</v>
      </c>
      <c r="B131" s="161"/>
      <c r="C131" s="161"/>
      <c r="D131" s="161"/>
      <c r="E131" s="162"/>
      <c r="F131" s="118"/>
      <c r="G131" s="119"/>
      <c r="H131" s="119"/>
      <c r="I131" s="119"/>
      <c r="J131" s="120"/>
      <c r="K131" s="111"/>
      <c r="L131" s="121"/>
      <c r="M131" s="122"/>
      <c r="N131" s="123"/>
      <c r="O131" s="124"/>
      <c r="P131" s="122"/>
      <c r="Q131" s="123"/>
      <c r="R131" s="125"/>
      <c r="S131" s="117"/>
    </row>
    <row r="132" spans="1:19" ht="11.25">
      <c r="A132" s="157" t="s">
        <v>72</v>
      </c>
      <c r="B132" s="158" t="s">
        <v>24</v>
      </c>
      <c r="C132" s="158">
        <v>14</v>
      </c>
      <c r="D132" s="158">
        <v>21</v>
      </c>
      <c r="E132" s="159"/>
      <c r="F132" s="108">
        <f>VLOOKUP(B132,'[3]Referencia Mensual 2019'!$A$3:$N$8,14,FALSE)</f>
        <v>7632.120000000002</v>
      </c>
      <c r="G132" s="109">
        <f>VLOOKUP(B132,'[3]Referencia Mensual 2019'!$A$10:$N$15,14,FALSE)</f>
        <v>1213.8</v>
      </c>
      <c r="H132" s="109">
        <f>VLOOKUP(C132,'[3]Referencia Mensual 2019'!$A$24:$N$53,14,FALSE)</f>
        <v>3884.879999999999</v>
      </c>
      <c r="I132" s="109">
        <f>VLOOKUP(B132,'[3]Referencia Mensual 2019'!$A$55:$N$60,14,FALSE)*D132</f>
        <v>5400.360000000001</v>
      </c>
      <c r="J132" s="110">
        <f>VLOOKUP(B132,'[3]Referencia Mensual 2019'!$A$62:$N$67,14,FALSE)*E132</f>
        <v>0</v>
      </c>
      <c r="K132" s="111">
        <f>SUM(F132:J132)</f>
        <v>18131.160000000003</v>
      </c>
      <c r="L132" s="112">
        <f>VLOOKUP(B132,'[3]Referencia Mensual 2019'!$A$69:$N$74,7,FALSE)</f>
        <v>630.21</v>
      </c>
      <c r="M132" s="113">
        <f>VLOOKUP(C132,'[3]Referencia Mensual 2019'!$A$24:$N$53,7,FALSE)*VLOOKUP(B132,'[3]Referencia Mensual 2019'!$A$83:$M$88,7,FALSE)+D132*VLOOKUP(B132,'[3]Referencia Mensual 2019'!$A$55:$N$60,7,FALSE)*VLOOKUP(B132,'[3]Referencia Mensual 2019'!$A$90:$M$95,7,FALSE)</f>
        <v>773.7700000000001</v>
      </c>
      <c r="N132" s="114">
        <f t="shared" si="5"/>
        <v>1403.98</v>
      </c>
      <c r="O132" s="115">
        <f>VLOOKUP(B132,'[3]Referencia Mensual 2019'!$A$69:$N$74,13,FALSE)</f>
        <v>630.21</v>
      </c>
      <c r="P132" s="113">
        <f>VLOOKUP(C132,'[3]Referencia Mensual 2019'!$A$24:$N$53,13,FALSE)*VLOOKUP(B132,'[3]Referencia Mensual 2019'!$A$83:$M$88,13,FALSE)+D132*VLOOKUP(B132,'[3]Referencia Mensual 2019'!$A$55:$N$60,13,FALSE)*VLOOKUP(B132,'[3]Referencia Mensual 2019'!$A$90:$M$95,13,FALSE)</f>
        <v>773.7700000000001</v>
      </c>
      <c r="Q132" s="114">
        <f t="shared" si="6"/>
        <v>1403.98</v>
      </c>
      <c r="R132" s="116">
        <f t="shared" si="7"/>
        <v>2807.96</v>
      </c>
      <c r="S132" s="117">
        <f t="shared" si="8"/>
        <v>20939.120000000003</v>
      </c>
    </row>
    <row r="133" spans="1:19" ht="11.25">
      <c r="A133" s="157" t="s">
        <v>326</v>
      </c>
      <c r="B133" s="158" t="s">
        <v>24</v>
      </c>
      <c r="C133" s="158">
        <v>15</v>
      </c>
      <c r="D133" s="158">
        <v>36</v>
      </c>
      <c r="E133" s="159"/>
      <c r="F133" s="108">
        <f>VLOOKUP(B133,'[3]Referencia Mensual 2019'!$A$3:$N$8,14,FALSE)</f>
        <v>7632.120000000002</v>
      </c>
      <c r="G133" s="109">
        <f>VLOOKUP(B133,'[3]Referencia Mensual 2019'!$A$10:$N$15,14,FALSE)</f>
        <v>1213.8</v>
      </c>
      <c r="H133" s="109">
        <f>VLOOKUP(C133,'[3]Referencia Mensual 2019'!$A$24:$N$53,14,FALSE)</f>
        <v>4170.48</v>
      </c>
      <c r="I133" s="109">
        <f>VLOOKUP(B133,'[3]Referencia Mensual 2019'!$A$55:$N$60,14,FALSE)*D133</f>
        <v>9257.76</v>
      </c>
      <c r="J133" s="110">
        <f>VLOOKUP(B133,'[3]Referencia Mensual 2019'!$A$62:$N$67,14,FALSE)*E133</f>
        <v>0</v>
      </c>
      <c r="K133" s="111">
        <f>SUM(F133:J133)</f>
        <v>22274.160000000003</v>
      </c>
      <c r="L133" s="112">
        <f>VLOOKUP(B133,'[3]Referencia Mensual 2019'!$A$69:$N$74,7,FALSE)</f>
        <v>630.21</v>
      </c>
      <c r="M133" s="113">
        <f>VLOOKUP(C133,'[3]Referencia Mensual 2019'!$A$24:$N$53,7,FALSE)*VLOOKUP(B133,'[3]Referencia Mensual 2019'!$A$83:$M$88,7,FALSE)+D133*VLOOKUP(B133,'[3]Referencia Mensual 2019'!$A$55:$N$60,7,FALSE)*VLOOKUP(B133,'[3]Referencia Mensual 2019'!$A$90:$M$95,7,FALSE)</f>
        <v>1119.02</v>
      </c>
      <c r="N133" s="114">
        <f t="shared" si="5"/>
        <v>1749.23</v>
      </c>
      <c r="O133" s="115">
        <f>VLOOKUP(B133,'[3]Referencia Mensual 2019'!$A$69:$N$74,13,FALSE)</f>
        <v>630.21</v>
      </c>
      <c r="P133" s="113">
        <f>VLOOKUP(C133,'[3]Referencia Mensual 2019'!$A$24:$N$53,13,FALSE)*VLOOKUP(B133,'[3]Referencia Mensual 2019'!$A$83:$M$88,13,FALSE)+D133*VLOOKUP(B133,'[3]Referencia Mensual 2019'!$A$55:$N$60,13,FALSE)*VLOOKUP(B133,'[3]Referencia Mensual 2019'!$A$90:$M$95,13,FALSE)</f>
        <v>1119.02</v>
      </c>
      <c r="Q133" s="114">
        <f t="shared" si="6"/>
        <v>1749.23</v>
      </c>
      <c r="R133" s="116">
        <f t="shared" si="7"/>
        <v>3498.46</v>
      </c>
      <c r="S133" s="117">
        <f t="shared" si="8"/>
        <v>25772.620000000003</v>
      </c>
    </row>
    <row r="134" spans="1:19" ht="11.25">
      <c r="A134" s="157" t="s">
        <v>327</v>
      </c>
      <c r="B134" s="158" t="s">
        <v>24</v>
      </c>
      <c r="C134" s="158">
        <v>15</v>
      </c>
      <c r="D134" s="158">
        <v>31</v>
      </c>
      <c r="E134" s="159"/>
      <c r="F134" s="108">
        <f>VLOOKUP(B134,'[3]Referencia Mensual 2019'!$A$3:$N$8,14,FALSE)</f>
        <v>7632.120000000002</v>
      </c>
      <c r="G134" s="109">
        <f>VLOOKUP(B134,'[3]Referencia Mensual 2019'!$A$10:$N$15,14,FALSE)</f>
        <v>1213.8</v>
      </c>
      <c r="H134" s="109">
        <f>VLOOKUP(C134,'[3]Referencia Mensual 2019'!$A$24:$N$53,14,FALSE)</f>
        <v>4170.48</v>
      </c>
      <c r="I134" s="109">
        <f>VLOOKUP(B134,'[3]Referencia Mensual 2019'!$A$55:$N$60,14,FALSE)*D134</f>
        <v>7971.960000000001</v>
      </c>
      <c r="J134" s="110">
        <f>VLOOKUP(B134,'[3]Referencia Mensual 2019'!$A$62:$N$67,14,FALSE)*E134</f>
        <v>0</v>
      </c>
      <c r="K134" s="111">
        <f>SUM(F134:J134)</f>
        <v>20988.36</v>
      </c>
      <c r="L134" s="112">
        <f>VLOOKUP(B134,'[3]Referencia Mensual 2019'!$A$69:$N$74,7,FALSE)</f>
        <v>630.21</v>
      </c>
      <c r="M134" s="113">
        <f>VLOOKUP(C134,'[3]Referencia Mensual 2019'!$A$24:$N$53,7,FALSE)*VLOOKUP(B134,'[3]Referencia Mensual 2019'!$A$83:$M$88,7,FALSE)+D134*VLOOKUP(B134,'[3]Referencia Mensual 2019'!$A$55:$N$60,7,FALSE)*VLOOKUP(B134,'[3]Referencia Mensual 2019'!$A$90:$M$95,7,FALSE)</f>
        <v>1011.8700000000001</v>
      </c>
      <c r="N134" s="114">
        <f t="shared" si="5"/>
        <v>1642.0800000000002</v>
      </c>
      <c r="O134" s="115">
        <f>VLOOKUP(B134,'[3]Referencia Mensual 2019'!$A$69:$N$74,13,FALSE)</f>
        <v>630.21</v>
      </c>
      <c r="P134" s="113">
        <f>VLOOKUP(C134,'[3]Referencia Mensual 2019'!$A$24:$N$53,13,FALSE)*VLOOKUP(B134,'[3]Referencia Mensual 2019'!$A$83:$M$88,13,FALSE)+D134*VLOOKUP(B134,'[3]Referencia Mensual 2019'!$A$55:$N$60,13,FALSE)*VLOOKUP(B134,'[3]Referencia Mensual 2019'!$A$90:$M$95,13,FALSE)</f>
        <v>1011.8700000000001</v>
      </c>
      <c r="Q134" s="114">
        <f t="shared" si="6"/>
        <v>1642.0800000000002</v>
      </c>
      <c r="R134" s="116">
        <f t="shared" si="7"/>
        <v>3284.1600000000003</v>
      </c>
      <c r="S134" s="117">
        <f t="shared" si="8"/>
        <v>24272.52</v>
      </c>
    </row>
    <row r="135" spans="1:19" ht="11.25">
      <c r="A135" s="157" t="s">
        <v>73</v>
      </c>
      <c r="B135" s="158" t="s">
        <v>24</v>
      </c>
      <c r="C135" s="158">
        <v>16</v>
      </c>
      <c r="D135" s="158">
        <v>33</v>
      </c>
      <c r="E135" s="159"/>
      <c r="F135" s="108">
        <f>VLOOKUP(B135,'[3]Referencia Mensual 2019'!$A$3:$N$8,14,FALSE)</f>
        <v>7632.120000000002</v>
      </c>
      <c r="G135" s="109">
        <f>VLOOKUP(B135,'[3]Referencia Mensual 2019'!$A$10:$N$15,14,FALSE)</f>
        <v>1213.8</v>
      </c>
      <c r="H135" s="109">
        <f>VLOOKUP(C135,'[3]Referencia Mensual 2019'!$A$24:$N$53,14,FALSE)</f>
        <v>4456.919999999999</v>
      </c>
      <c r="I135" s="109">
        <f>VLOOKUP(B135,'[3]Referencia Mensual 2019'!$A$55:$N$60,14,FALSE)*D135</f>
        <v>8486.28</v>
      </c>
      <c r="J135" s="110">
        <f>VLOOKUP(B135,'[3]Referencia Mensual 2019'!$A$62:$N$67,14,FALSE)*E135</f>
        <v>0</v>
      </c>
      <c r="K135" s="111">
        <f>SUM(F135:J135)</f>
        <v>21789.120000000003</v>
      </c>
      <c r="L135" s="112">
        <f>VLOOKUP(B135,'[3]Referencia Mensual 2019'!$A$69:$N$74,7,FALSE)</f>
        <v>630.21</v>
      </c>
      <c r="M135" s="113">
        <f>VLOOKUP(C135,'[3]Referencia Mensual 2019'!$A$24:$N$53,7,FALSE)*VLOOKUP(B135,'[3]Referencia Mensual 2019'!$A$83:$M$88,7,FALSE)+D135*VLOOKUP(B135,'[3]Referencia Mensual 2019'!$A$55:$N$60,7,FALSE)*VLOOKUP(B135,'[3]Referencia Mensual 2019'!$A$90:$M$95,7,FALSE)</f>
        <v>1078.6000000000001</v>
      </c>
      <c r="N135" s="114">
        <f>+L135+M135</f>
        <v>1708.8100000000002</v>
      </c>
      <c r="O135" s="115">
        <f>VLOOKUP(B135,'[3]Referencia Mensual 2019'!$A$69:$N$74,13,FALSE)</f>
        <v>630.21</v>
      </c>
      <c r="P135" s="113">
        <f>VLOOKUP(C135,'[3]Referencia Mensual 2019'!$A$24:$N$53,13,FALSE)*VLOOKUP(B135,'[3]Referencia Mensual 2019'!$A$83:$M$88,13,FALSE)+D135*VLOOKUP(B135,'[3]Referencia Mensual 2019'!$A$55:$N$60,13,FALSE)*VLOOKUP(B135,'[3]Referencia Mensual 2019'!$A$90:$M$95,13,FALSE)</f>
        <v>1078.6000000000001</v>
      </c>
      <c r="Q135" s="114">
        <f>+O135+P135</f>
        <v>1708.8100000000002</v>
      </c>
      <c r="R135" s="116">
        <f>+Q135+N135</f>
        <v>3417.6200000000003</v>
      </c>
      <c r="S135" s="117">
        <f>+K135+R135</f>
        <v>25206.74</v>
      </c>
    </row>
    <row r="136" spans="1:19" ht="12.75">
      <c r="A136" s="160" t="s">
        <v>74</v>
      </c>
      <c r="B136" s="161"/>
      <c r="C136" s="161"/>
      <c r="D136" s="161"/>
      <c r="E136" s="162"/>
      <c r="F136" s="118"/>
      <c r="G136" s="119"/>
      <c r="H136" s="119"/>
      <c r="I136" s="119"/>
      <c r="J136" s="120"/>
      <c r="K136" s="111"/>
      <c r="L136" s="121"/>
      <c r="M136" s="122"/>
      <c r="N136" s="123"/>
      <c r="O136" s="124"/>
      <c r="P136" s="122"/>
      <c r="Q136" s="123"/>
      <c r="R136" s="125"/>
      <c r="S136" s="117"/>
    </row>
    <row r="137" spans="1:19" ht="11.25">
      <c r="A137" s="157" t="s">
        <v>74</v>
      </c>
      <c r="B137" s="158" t="s">
        <v>24</v>
      </c>
      <c r="C137" s="158">
        <v>14</v>
      </c>
      <c r="D137" s="158">
        <v>21</v>
      </c>
      <c r="E137" s="159"/>
      <c r="F137" s="108">
        <f>VLOOKUP(B137,'[3]Referencia Mensual 2019'!$A$3:$N$8,14,FALSE)</f>
        <v>7632.120000000002</v>
      </c>
      <c r="G137" s="109">
        <f>VLOOKUP(B137,'[3]Referencia Mensual 2019'!$A$10:$N$15,14,FALSE)</f>
        <v>1213.8</v>
      </c>
      <c r="H137" s="109">
        <f>VLOOKUP(C137,'[3]Referencia Mensual 2019'!$A$24:$N$53,14,FALSE)</f>
        <v>3884.879999999999</v>
      </c>
      <c r="I137" s="109">
        <f>VLOOKUP(B137,'[3]Referencia Mensual 2019'!$A$55:$N$60,14,FALSE)*D137</f>
        <v>5400.360000000001</v>
      </c>
      <c r="J137" s="110">
        <f>VLOOKUP(B137,'[3]Referencia Mensual 2019'!$A$62:$N$67,14,FALSE)*E137</f>
        <v>0</v>
      </c>
      <c r="K137" s="111">
        <f>SUM(F137:J137)</f>
        <v>18131.160000000003</v>
      </c>
      <c r="L137" s="112">
        <f>VLOOKUP(B137,'[3]Referencia Mensual 2019'!$A$69:$N$74,7,FALSE)</f>
        <v>630.21</v>
      </c>
      <c r="M137" s="113">
        <f>VLOOKUP(C137,'[3]Referencia Mensual 2019'!$A$24:$N$53,7,FALSE)*VLOOKUP(B137,'[3]Referencia Mensual 2019'!$A$83:$M$88,7,FALSE)+D137*VLOOKUP(B137,'[3]Referencia Mensual 2019'!$A$55:$N$60,7,FALSE)*VLOOKUP(B137,'[3]Referencia Mensual 2019'!$A$90:$M$95,7,FALSE)</f>
        <v>773.7700000000001</v>
      </c>
      <c r="N137" s="114">
        <f t="shared" si="5"/>
        <v>1403.98</v>
      </c>
      <c r="O137" s="115">
        <f>VLOOKUP(B137,'[3]Referencia Mensual 2019'!$A$69:$N$74,13,FALSE)</f>
        <v>630.21</v>
      </c>
      <c r="P137" s="113">
        <f>VLOOKUP(C137,'[3]Referencia Mensual 2019'!$A$24:$N$53,13,FALSE)*VLOOKUP(B137,'[3]Referencia Mensual 2019'!$A$83:$M$88,13,FALSE)+D137*VLOOKUP(B137,'[3]Referencia Mensual 2019'!$A$55:$N$60,13,FALSE)*VLOOKUP(B137,'[3]Referencia Mensual 2019'!$A$90:$M$95,13,FALSE)</f>
        <v>773.7700000000001</v>
      </c>
      <c r="Q137" s="114">
        <f t="shared" si="6"/>
        <v>1403.98</v>
      </c>
      <c r="R137" s="116">
        <f t="shared" si="7"/>
        <v>2807.96</v>
      </c>
      <c r="S137" s="117">
        <f t="shared" si="8"/>
        <v>20939.120000000003</v>
      </c>
    </row>
    <row r="138" spans="1:19" ht="11.25">
      <c r="A138" s="157" t="s">
        <v>75</v>
      </c>
      <c r="B138" s="158" t="s">
        <v>24</v>
      </c>
      <c r="C138" s="158">
        <v>15</v>
      </c>
      <c r="D138" s="158">
        <v>27</v>
      </c>
      <c r="E138" s="159"/>
      <c r="F138" s="108">
        <f>VLOOKUP(B138,'[3]Referencia Mensual 2019'!$A$3:$N$8,14,FALSE)</f>
        <v>7632.120000000002</v>
      </c>
      <c r="G138" s="109">
        <f>VLOOKUP(B138,'[3]Referencia Mensual 2019'!$A$10:$N$15,14,FALSE)</f>
        <v>1213.8</v>
      </c>
      <c r="H138" s="109">
        <f>VLOOKUP(C138,'[3]Referencia Mensual 2019'!$A$24:$N$53,14,FALSE)</f>
        <v>4170.48</v>
      </c>
      <c r="I138" s="109">
        <f>VLOOKUP(B138,'[3]Referencia Mensual 2019'!$A$55:$N$60,14,FALSE)*D138</f>
        <v>6943.320000000001</v>
      </c>
      <c r="J138" s="110">
        <f>VLOOKUP(B138,'[3]Referencia Mensual 2019'!$A$62:$N$67,14,FALSE)*E138</f>
        <v>0</v>
      </c>
      <c r="K138" s="111">
        <f>SUM(F138:J138)</f>
        <v>19959.72</v>
      </c>
      <c r="L138" s="112">
        <f>VLOOKUP(B138,'[3]Referencia Mensual 2019'!$A$69:$N$74,7,FALSE)</f>
        <v>630.21</v>
      </c>
      <c r="M138" s="113">
        <f>VLOOKUP(C138,'[3]Referencia Mensual 2019'!$A$24:$N$53,7,FALSE)*VLOOKUP(B138,'[3]Referencia Mensual 2019'!$A$83:$M$88,7,FALSE)+D138*VLOOKUP(B138,'[3]Referencia Mensual 2019'!$A$55:$N$60,7,FALSE)*VLOOKUP(B138,'[3]Referencia Mensual 2019'!$A$90:$M$95,7,FALSE)</f>
        <v>926.1500000000001</v>
      </c>
      <c r="N138" s="114">
        <f t="shared" si="5"/>
        <v>1556.3600000000001</v>
      </c>
      <c r="O138" s="115">
        <f>VLOOKUP(B138,'[3]Referencia Mensual 2019'!$A$69:$N$74,13,FALSE)</f>
        <v>630.21</v>
      </c>
      <c r="P138" s="113">
        <f>VLOOKUP(C138,'[3]Referencia Mensual 2019'!$A$24:$N$53,13,FALSE)*VLOOKUP(B138,'[3]Referencia Mensual 2019'!$A$83:$M$88,13,FALSE)+D138*VLOOKUP(B138,'[3]Referencia Mensual 2019'!$A$55:$N$60,13,FALSE)*VLOOKUP(B138,'[3]Referencia Mensual 2019'!$A$90:$M$95,13,FALSE)</f>
        <v>926.1500000000001</v>
      </c>
      <c r="Q138" s="114">
        <f t="shared" si="6"/>
        <v>1556.3600000000001</v>
      </c>
      <c r="R138" s="116">
        <f t="shared" si="7"/>
        <v>3112.7200000000003</v>
      </c>
      <c r="S138" s="117">
        <f t="shared" si="8"/>
        <v>23072.440000000002</v>
      </c>
    </row>
    <row r="139" spans="1:19" ht="22.5">
      <c r="A139" s="157" t="s">
        <v>193</v>
      </c>
      <c r="B139" s="158" t="s">
        <v>24</v>
      </c>
      <c r="C139" s="158">
        <v>15</v>
      </c>
      <c r="D139" s="158">
        <v>27</v>
      </c>
      <c r="E139" s="159">
        <v>2</v>
      </c>
      <c r="F139" s="108">
        <f>VLOOKUP(B139,'[3]Referencia Mensual 2019'!$A$3:$N$8,14,FALSE)</f>
        <v>7632.120000000002</v>
      </c>
      <c r="G139" s="109">
        <f>VLOOKUP(B139,'[3]Referencia Mensual 2019'!$A$10:$N$15,14,FALSE)</f>
        <v>1213.8</v>
      </c>
      <c r="H139" s="109">
        <f>VLOOKUP(C139,'[3]Referencia Mensual 2019'!$A$24:$N$53,14,FALSE)</f>
        <v>4170.48</v>
      </c>
      <c r="I139" s="109">
        <f>VLOOKUP(B139,'[3]Referencia Mensual 2019'!$A$55:$N$60,14,FALSE)*D139</f>
        <v>6943.320000000001</v>
      </c>
      <c r="J139" s="110">
        <f>VLOOKUP(B139,'[3]Referencia Mensual 2019'!$A$62:$N$67,14,FALSE)*E139</f>
        <v>514.32</v>
      </c>
      <c r="K139" s="111">
        <f>SUM(F139:J139)</f>
        <v>20474.04</v>
      </c>
      <c r="L139" s="112">
        <f>VLOOKUP(B139,'[3]Referencia Mensual 2019'!$A$69:$N$74,7,FALSE)</f>
        <v>630.21</v>
      </c>
      <c r="M139" s="113">
        <f>VLOOKUP(C139,'[3]Referencia Mensual 2019'!$A$24:$N$53,7,FALSE)*VLOOKUP(B139,'[3]Referencia Mensual 2019'!$A$83:$M$88,7,FALSE)+D139*VLOOKUP(B139,'[3]Referencia Mensual 2019'!$A$55:$N$60,7,FALSE)*VLOOKUP(B139,'[3]Referencia Mensual 2019'!$A$90:$M$95,7,FALSE)</f>
        <v>926.1500000000001</v>
      </c>
      <c r="N139" s="114">
        <f t="shared" si="5"/>
        <v>1556.3600000000001</v>
      </c>
      <c r="O139" s="115">
        <f>VLOOKUP(B139,'[3]Referencia Mensual 2019'!$A$69:$N$74,13,FALSE)</f>
        <v>630.21</v>
      </c>
      <c r="P139" s="113">
        <f>VLOOKUP(C139,'[3]Referencia Mensual 2019'!$A$24:$N$53,13,FALSE)*VLOOKUP(B139,'[3]Referencia Mensual 2019'!$A$83:$M$88,13,FALSE)+D139*VLOOKUP(B139,'[3]Referencia Mensual 2019'!$A$55:$N$60,13,FALSE)*VLOOKUP(B139,'[3]Referencia Mensual 2019'!$A$90:$M$95,13,FALSE)</f>
        <v>926.1500000000001</v>
      </c>
      <c r="Q139" s="114">
        <f t="shared" si="6"/>
        <v>1556.3600000000001</v>
      </c>
      <c r="R139" s="116">
        <f t="shared" si="7"/>
        <v>3112.7200000000003</v>
      </c>
      <c r="S139" s="117">
        <f t="shared" si="8"/>
        <v>23586.760000000002</v>
      </c>
    </row>
    <row r="140" spans="1:19" ht="11.25">
      <c r="A140" s="157" t="s">
        <v>76</v>
      </c>
      <c r="B140" s="158" t="s">
        <v>24</v>
      </c>
      <c r="C140" s="158">
        <v>15</v>
      </c>
      <c r="D140" s="158">
        <v>27</v>
      </c>
      <c r="E140" s="159">
        <v>4</v>
      </c>
      <c r="F140" s="108">
        <f>VLOOKUP(B140,'[3]Referencia Mensual 2019'!$A$3:$N$8,14,FALSE)</f>
        <v>7632.120000000002</v>
      </c>
      <c r="G140" s="109">
        <f>VLOOKUP(B140,'[3]Referencia Mensual 2019'!$A$10:$N$15,14,FALSE)</f>
        <v>1213.8</v>
      </c>
      <c r="H140" s="109">
        <f>VLOOKUP(C140,'[3]Referencia Mensual 2019'!$A$24:$N$53,14,FALSE)</f>
        <v>4170.48</v>
      </c>
      <c r="I140" s="109">
        <f>VLOOKUP(B140,'[3]Referencia Mensual 2019'!$A$55:$N$60,14,FALSE)*D140</f>
        <v>6943.320000000001</v>
      </c>
      <c r="J140" s="110">
        <f>VLOOKUP(B140,'[3]Referencia Mensual 2019'!$A$62:$N$67,14,FALSE)*E140</f>
        <v>1028.64</v>
      </c>
      <c r="K140" s="111">
        <f>SUM(F140:J140)</f>
        <v>20988.36</v>
      </c>
      <c r="L140" s="112">
        <f>VLOOKUP(B140,'[3]Referencia Mensual 2019'!$A$69:$N$74,7,FALSE)</f>
        <v>630.21</v>
      </c>
      <c r="M140" s="113">
        <f>VLOOKUP(C140,'[3]Referencia Mensual 2019'!$A$24:$N$53,7,FALSE)*VLOOKUP(B140,'[3]Referencia Mensual 2019'!$A$83:$M$88,7,FALSE)+D140*VLOOKUP(B140,'[3]Referencia Mensual 2019'!$A$55:$N$60,7,FALSE)*VLOOKUP(B140,'[3]Referencia Mensual 2019'!$A$90:$M$95,7,FALSE)</f>
        <v>926.1500000000001</v>
      </c>
      <c r="N140" s="114">
        <f t="shared" si="5"/>
        <v>1556.3600000000001</v>
      </c>
      <c r="O140" s="115">
        <f>VLOOKUP(B140,'[3]Referencia Mensual 2019'!$A$69:$N$74,13,FALSE)</f>
        <v>630.21</v>
      </c>
      <c r="P140" s="113">
        <f>VLOOKUP(C140,'[3]Referencia Mensual 2019'!$A$24:$N$53,13,FALSE)*VLOOKUP(B140,'[3]Referencia Mensual 2019'!$A$83:$M$88,13,FALSE)+D140*VLOOKUP(B140,'[3]Referencia Mensual 2019'!$A$55:$N$60,13,FALSE)*VLOOKUP(B140,'[3]Referencia Mensual 2019'!$A$90:$M$95,13,FALSE)</f>
        <v>926.1500000000001</v>
      </c>
      <c r="Q140" s="114">
        <f t="shared" si="6"/>
        <v>1556.3600000000001</v>
      </c>
      <c r="R140" s="116">
        <f t="shared" si="7"/>
        <v>3112.7200000000003</v>
      </c>
      <c r="S140" s="117">
        <f t="shared" si="8"/>
        <v>24101.08</v>
      </c>
    </row>
    <row r="141" spans="1:19" ht="11.25">
      <c r="A141" s="157" t="s">
        <v>77</v>
      </c>
      <c r="B141" s="158" t="s">
        <v>24</v>
      </c>
      <c r="C141" s="158">
        <v>15</v>
      </c>
      <c r="D141" s="158">
        <v>27</v>
      </c>
      <c r="E141" s="159">
        <v>10</v>
      </c>
      <c r="F141" s="108">
        <f>VLOOKUP(B141,'[3]Referencia Mensual 2019'!$A$3:$N$8,14,FALSE)</f>
        <v>7632.120000000002</v>
      </c>
      <c r="G141" s="109">
        <f>VLOOKUP(B141,'[3]Referencia Mensual 2019'!$A$10:$N$15,14,FALSE)</f>
        <v>1213.8</v>
      </c>
      <c r="H141" s="109">
        <f>VLOOKUP(C141,'[3]Referencia Mensual 2019'!$A$24:$N$53,14,FALSE)</f>
        <v>4170.48</v>
      </c>
      <c r="I141" s="109">
        <f>VLOOKUP(B141,'[3]Referencia Mensual 2019'!$A$55:$N$60,14,FALSE)*D141</f>
        <v>6943.320000000001</v>
      </c>
      <c r="J141" s="110">
        <f>VLOOKUP(B141,'[3]Referencia Mensual 2019'!$A$62:$N$67,14,FALSE)*E141</f>
        <v>2571.6000000000004</v>
      </c>
      <c r="K141" s="111">
        <f>SUM(F141:J141)</f>
        <v>22531.32</v>
      </c>
      <c r="L141" s="112">
        <f>VLOOKUP(B141,'[3]Referencia Mensual 2019'!$A$69:$N$74,7,FALSE)</f>
        <v>630.21</v>
      </c>
      <c r="M141" s="113">
        <f>VLOOKUP(C141,'[3]Referencia Mensual 2019'!$A$24:$N$53,7,FALSE)*VLOOKUP(B141,'[3]Referencia Mensual 2019'!$A$83:$M$88,7,FALSE)+D141*VLOOKUP(B141,'[3]Referencia Mensual 2019'!$A$55:$N$60,7,FALSE)*VLOOKUP(B141,'[3]Referencia Mensual 2019'!$A$90:$M$95,7,FALSE)</f>
        <v>926.1500000000001</v>
      </c>
      <c r="N141" s="114">
        <f t="shared" si="5"/>
        <v>1556.3600000000001</v>
      </c>
      <c r="O141" s="115">
        <f>VLOOKUP(B141,'[3]Referencia Mensual 2019'!$A$69:$N$74,13,FALSE)</f>
        <v>630.21</v>
      </c>
      <c r="P141" s="113">
        <f>VLOOKUP(C141,'[3]Referencia Mensual 2019'!$A$24:$N$53,13,FALSE)*VLOOKUP(B141,'[3]Referencia Mensual 2019'!$A$83:$M$88,13,FALSE)+D141*VLOOKUP(B141,'[3]Referencia Mensual 2019'!$A$55:$N$60,13,FALSE)*VLOOKUP(B141,'[3]Referencia Mensual 2019'!$A$90:$M$95,13,FALSE)</f>
        <v>926.1500000000001</v>
      </c>
      <c r="Q141" s="114">
        <f t="shared" si="6"/>
        <v>1556.3600000000001</v>
      </c>
      <c r="R141" s="116">
        <f t="shared" si="7"/>
        <v>3112.7200000000003</v>
      </c>
      <c r="S141" s="117">
        <f t="shared" si="8"/>
        <v>25644.04</v>
      </c>
    </row>
    <row r="142" spans="1:19" ht="12.75">
      <c r="A142" s="160" t="s">
        <v>223</v>
      </c>
      <c r="B142" s="161"/>
      <c r="C142" s="161"/>
      <c r="D142" s="161"/>
      <c r="E142" s="162"/>
      <c r="F142" s="118"/>
      <c r="G142" s="119"/>
      <c r="H142" s="119"/>
      <c r="I142" s="119"/>
      <c r="J142" s="120"/>
      <c r="K142" s="111"/>
      <c r="L142" s="121"/>
      <c r="M142" s="122"/>
      <c r="N142" s="123"/>
      <c r="O142" s="124"/>
      <c r="P142" s="122"/>
      <c r="Q142" s="123"/>
      <c r="R142" s="125"/>
      <c r="S142" s="117"/>
    </row>
    <row r="143" spans="1:19" ht="11.25">
      <c r="A143" s="157" t="s">
        <v>186</v>
      </c>
      <c r="B143" s="158" t="s">
        <v>24</v>
      </c>
      <c r="C143" s="158">
        <v>14</v>
      </c>
      <c r="D143" s="158">
        <v>21</v>
      </c>
      <c r="E143" s="159"/>
      <c r="F143" s="108">
        <f>VLOOKUP(B143,'[3]Referencia Mensual 2019'!$A$3:$N$8,14,FALSE)</f>
        <v>7632.120000000002</v>
      </c>
      <c r="G143" s="109">
        <f>VLOOKUP(B143,'[3]Referencia Mensual 2019'!$A$10:$N$15,14,FALSE)</f>
        <v>1213.8</v>
      </c>
      <c r="H143" s="109">
        <f>VLOOKUP(C143,'[3]Referencia Mensual 2019'!$A$24:$N$53,14,FALSE)</f>
        <v>3884.879999999999</v>
      </c>
      <c r="I143" s="109">
        <f>VLOOKUP(B143,'[3]Referencia Mensual 2019'!$A$55:$N$60,14,FALSE)*D143</f>
        <v>5400.360000000001</v>
      </c>
      <c r="J143" s="110">
        <f>VLOOKUP(B143,'[3]Referencia Mensual 2019'!$A$62:$N$67,14,FALSE)*E143</f>
        <v>0</v>
      </c>
      <c r="K143" s="111">
        <f>SUM(F143:J143)</f>
        <v>18131.160000000003</v>
      </c>
      <c r="L143" s="112">
        <f>VLOOKUP(B143,'[3]Referencia Mensual 2019'!$A$69:$N$74,7,FALSE)</f>
        <v>630.21</v>
      </c>
      <c r="M143" s="113">
        <f>VLOOKUP(C143,'[3]Referencia Mensual 2019'!$A$24:$N$53,7,FALSE)*VLOOKUP(B143,'[3]Referencia Mensual 2019'!$A$83:$M$88,7,FALSE)+D143*VLOOKUP(B143,'[3]Referencia Mensual 2019'!$A$55:$N$60,7,FALSE)*VLOOKUP(B143,'[3]Referencia Mensual 2019'!$A$90:$M$95,7,FALSE)</f>
        <v>773.7700000000001</v>
      </c>
      <c r="N143" s="114">
        <f t="shared" si="5"/>
        <v>1403.98</v>
      </c>
      <c r="O143" s="115">
        <f>VLOOKUP(B143,'[3]Referencia Mensual 2019'!$A$69:$N$74,13,FALSE)</f>
        <v>630.21</v>
      </c>
      <c r="P143" s="113">
        <f>VLOOKUP(C143,'[3]Referencia Mensual 2019'!$A$24:$N$53,13,FALSE)*VLOOKUP(B143,'[3]Referencia Mensual 2019'!$A$83:$M$88,13,FALSE)+D143*VLOOKUP(B143,'[3]Referencia Mensual 2019'!$A$55:$N$60,13,FALSE)*VLOOKUP(B143,'[3]Referencia Mensual 2019'!$A$90:$M$95,13,FALSE)</f>
        <v>773.7700000000001</v>
      </c>
      <c r="Q143" s="114">
        <f t="shared" si="6"/>
        <v>1403.98</v>
      </c>
      <c r="R143" s="116">
        <f t="shared" si="7"/>
        <v>2807.96</v>
      </c>
      <c r="S143" s="117">
        <f t="shared" si="8"/>
        <v>20939.120000000003</v>
      </c>
    </row>
    <row r="144" spans="1:19" ht="11.25">
      <c r="A144" s="157" t="s">
        <v>194</v>
      </c>
      <c r="B144" s="158" t="s">
        <v>24</v>
      </c>
      <c r="C144" s="158">
        <v>15</v>
      </c>
      <c r="D144" s="158">
        <v>27</v>
      </c>
      <c r="E144" s="159"/>
      <c r="F144" s="108">
        <f>VLOOKUP(B144,'[3]Referencia Mensual 2019'!$A$3:$N$8,14,FALSE)</f>
        <v>7632.120000000002</v>
      </c>
      <c r="G144" s="109">
        <f>VLOOKUP(B144,'[3]Referencia Mensual 2019'!$A$10:$N$15,14,FALSE)</f>
        <v>1213.8</v>
      </c>
      <c r="H144" s="109">
        <f>VLOOKUP(C144,'[3]Referencia Mensual 2019'!$A$24:$N$53,14,FALSE)</f>
        <v>4170.48</v>
      </c>
      <c r="I144" s="109">
        <f>VLOOKUP(B144,'[3]Referencia Mensual 2019'!$A$55:$N$60,14,FALSE)*D144</f>
        <v>6943.320000000001</v>
      </c>
      <c r="J144" s="110">
        <f>VLOOKUP(B144,'[3]Referencia Mensual 2019'!$A$62:$N$67,14,FALSE)*E144</f>
        <v>0</v>
      </c>
      <c r="K144" s="111">
        <f>SUM(F144:J144)</f>
        <v>19959.72</v>
      </c>
      <c r="L144" s="112">
        <f>VLOOKUP(B144,'[3]Referencia Mensual 2019'!$A$69:$N$74,7,FALSE)</f>
        <v>630.21</v>
      </c>
      <c r="M144" s="113">
        <f>VLOOKUP(C144,'[3]Referencia Mensual 2019'!$A$24:$N$53,7,FALSE)*VLOOKUP(B144,'[3]Referencia Mensual 2019'!$A$83:$M$88,7,FALSE)+D144*VLOOKUP(B144,'[3]Referencia Mensual 2019'!$A$55:$N$60,7,FALSE)*VLOOKUP(B144,'[3]Referencia Mensual 2019'!$A$90:$M$95,7,FALSE)</f>
        <v>926.1500000000001</v>
      </c>
      <c r="N144" s="114">
        <f t="shared" si="5"/>
        <v>1556.3600000000001</v>
      </c>
      <c r="O144" s="115">
        <f>VLOOKUP(B144,'[3]Referencia Mensual 2019'!$A$69:$N$74,13,FALSE)</f>
        <v>630.21</v>
      </c>
      <c r="P144" s="113">
        <f>VLOOKUP(C144,'[3]Referencia Mensual 2019'!$A$24:$N$53,13,FALSE)*VLOOKUP(B144,'[3]Referencia Mensual 2019'!$A$83:$M$88,13,FALSE)+D144*VLOOKUP(B144,'[3]Referencia Mensual 2019'!$A$55:$N$60,13,FALSE)*VLOOKUP(B144,'[3]Referencia Mensual 2019'!$A$90:$M$95,13,FALSE)</f>
        <v>926.1500000000001</v>
      </c>
      <c r="Q144" s="114">
        <f t="shared" si="6"/>
        <v>1556.3600000000001</v>
      </c>
      <c r="R144" s="116">
        <f t="shared" si="7"/>
        <v>3112.7200000000003</v>
      </c>
      <c r="S144" s="117">
        <f t="shared" si="8"/>
        <v>23072.440000000002</v>
      </c>
    </row>
    <row r="145" spans="1:19" ht="33.75">
      <c r="A145" s="157" t="s">
        <v>177</v>
      </c>
      <c r="B145" s="158" t="s">
        <v>24</v>
      </c>
      <c r="C145" s="158">
        <v>15</v>
      </c>
      <c r="D145" s="158">
        <v>27</v>
      </c>
      <c r="E145" s="159">
        <v>2</v>
      </c>
      <c r="F145" s="108">
        <f>VLOOKUP(B145,'[3]Referencia Mensual 2019'!$A$3:$N$8,14,FALSE)</f>
        <v>7632.120000000002</v>
      </c>
      <c r="G145" s="109">
        <f>VLOOKUP(B145,'[3]Referencia Mensual 2019'!$A$10:$N$15,14,FALSE)</f>
        <v>1213.8</v>
      </c>
      <c r="H145" s="109">
        <f>VLOOKUP(C145,'[3]Referencia Mensual 2019'!$A$24:$N$53,14,FALSE)</f>
        <v>4170.48</v>
      </c>
      <c r="I145" s="109">
        <f>VLOOKUP(B145,'[3]Referencia Mensual 2019'!$A$55:$N$60,14,FALSE)*D145</f>
        <v>6943.320000000001</v>
      </c>
      <c r="J145" s="110">
        <f>VLOOKUP(B145,'[3]Referencia Mensual 2019'!$A$62:$N$67,14,FALSE)*E145</f>
        <v>514.32</v>
      </c>
      <c r="K145" s="111">
        <f>SUM(F145:J145)</f>
        <v>20474.04</v>
      </c>
      <c r="L145" s="112">
        <f>VLOOKUP(B145,'[3]Referencia Mensual 2019'!$A$69:$N$74,7,FALSE)</f>
        <v>630.21</v>
      </c>
      <c r="M145" s="113">
        <f>VLOOKUP(C145,'[3]Referencia Mensual 2019'!$A$24:$N$53,7,FALSE)*VLOOKUP(B145,'[3]Referencia Mensual 2019'!$A$83:$M$88,7,FALSE)+D145*VLOOKUP(B145,'[3]Referencia Mensual 2019'!$A$55:$N$60,7,FALSE)*VLOOKUP(B145,'[3]Referencia Mensual 2019'!$A$90:$M$95,7,FALSE)</f>
        <v>926.1500000000001</v>
      </c>
      <c r="N145" s="114">
        <f t="shared" si="5"/>
        <v>1556.3600000000001</v>
      </c>
      <c r="O145" s="115">
        <f>VLOOKUP(B145,'[3]Referencia Mensual 2019'!$A$69:$N$74,13,FALSE)</f>
        <v>630.21</v>
      </c>
      <c r="P145" s="113">
        <f>VLOOKUP(C145,'[3]Referencia Mensual 2019'!$A$24:$N$53,13,FALSE)*VLOOKUP(B145,'[3]Referencia Mensual 2019'!$A$83:$M$88,13,FALSE)+D145*VLOOKUP(B145,'[3]Referencia Mensual 2019'!$A$55:$N$60,13,FALSE)*VLOOKUP(B145,'[3]Referencia Mensual 2019'!$A$90:$M$95,13,FALSE)</f>
        <v>926.1500000000001</v>
      </c>
      <c r="Q145" s="114">
        <f t="shared" si="6"/>
        <v>1556.3600000000001</v>
      </c>
      <c r="R145" s="116">
        <f t="shared" si="7"/>
        <v>3112.7200000000003</v>
      </c>
      <c r="S145" s="117">
        <f t="shared" si="8"/>
        <v>23586.760000000002</v>
      </c>
    </row>
    <row r="146" spans="1:19" ht="12.75">
      <c r="A146" s="160" t="s">
        <v>83</v>
      </c>
      <c r="B146" s="161"/>
      <c r="C146" s="161"/>
      <c r="D146" s="161"/>
      <c r="E146" s="162"/>
      <c r="F146" s="118"/>
      <c r="G146" s="119"/>
      <c r="H146" s="119"/>
      <c r="I146" s="119"/>
      <c r="J146" s="120"/>
      <c r="K146" s="111"/>
      <c r="L146" s="121"/>
      <c r="M146" s="122"/>
      <c r="N146" s="123"/>
      <c r="O146" s="124"/>
      <c r="P146" s="122"/>
      <c r="Q146" s="123"/>
      <c r="R146" s="125"/>
      <c r="S146" s="117"/>
    </row>
    <row r="147" spans="1:19" ht="11.25">
      <c r="A147" s="157" t="s">
        <v>83</v>
      </c>
      <c r="B147" s="158" t="s">
        <v>24</v>
      </c>
      <c r="C147" s="158">
        <v>14</v>
      </c>
      <c r="D147" s="158">
        <v>21</v>
      </c>
      <c r="E147" s="159"/>
      <c r="F147" s="108">
        <f>VLOOKUP(B147,'[3]Referencia Mensual 2019'!$A$3:$N$8,14,FALSE)</f>
        <v>7632.120000000002</v>
      </c>
      <c r="G147" s="109">
        <f>VLOOKUP(B147,'[3]Referencia Mensual 2019'!$A$10:$N$15,14,FALSE)</f>
        <v>1213.8</v>
      </c>
      <c r="H147" s="109">
        <f>VLOOKUP(C147,'[3]Referencia Mensual 2019'!$A$24:$N$53,14,FALSE)</f>
        <v>3884.879999999999</v>
      </c>
      <c r="I147" s="109">
        <f>VLOOKUP(B147,'[3]Referencia Mensual 2019'!$A$55:$N$60,14,FALSE)*D147</f>
        <v>5400.360000000001</v>
      </c>
      <c r="J147" s="110">
        <f>VLOOKUP(B147,'[3]Referencia Mensual 2019'!$A$62:$N$67,14,FALSE)*E147</f>
        <v>0</v>
      </c>
      <c r="K147" s="111">
        <f>SUM(F147:J147)</f>
        <v>18131.160000000003</v>
      </c>
      <c r="L147" s="112">
        <f>VLOOKUP(B147,'[3]Referencia Mensual 2019'!$A$69:$N$74,7,FALSE)</f>
        <v>630.21</v>
      </c>
      <c r="M147" s="113">
        <f>VLOOKUP(C147,'[3]Referencia Mensual 2019'!$A$24:$N$53,7,FALSE)*VLOOKUP(B147,'[3]Referencia Mensual 2019'!$A$83:$M$88,7,FALSE)+D147*VLOOKUP(B147,'[3]Referencia Mensual 2019'!$A$55:$N$60,7,FALSE)*VLOOKUP(B147,'[3]Referencia Mensual 2019'!$A$90:$M$95,7,FALSE)</f>
        <v>773.7700000000001</v>
      </c>
      <c r="N147" s="114">
        <f t="shared" si="5"/>
        <v>1403.98</v>
      </c>
      <c r="O147" s="115">
        <f>VLOOKUP(B147,'[3]Referencia Mensual 2019'!$A$69:$N$74,13,FALSE)</f>
        <v>630.21</v>
      </c>
      <c r="P147" s="113">
        <f>VLOOKUP(C147,'[3]Referencia Mensual 2019'!$A$24:$N$53,13,FALSE)*VLOOKUP(B147,'[3]Referencia Mensual 2019'!$A$83:$M$88,13,FALSE)+D147*VLOOKUP(B147,'[3]Referencia Mensual 2019'!$A$55:$N$60,13,FALSE)*VLOOKUP(B147,'[3]Referencia Mensual 2019'!$A$90:$M$95,13,FALSE)</f>
        <v>773.7700000000001</v>
      </c>
      <c r="Q147" s="114">
        <f t="shared" si="6"/>
        <v>1403.98</v>
      </c>
      <c r="R147" s="116">
        <f t="shared" si="7"/>
        <v>2807.96</v>
      </c>
      <c r="S147" s="117">
        <f t="shared" si="8"/>
        <v>20939.120000000003</v>
      </c>
    </row>
    <row r="148" spans="1:19" ht="11.25">
      <c r="A148" s="157" t="s">
        <v>84</v>
      </c>
      <c r="B148" s="158" t="s">
        <v>24</v>
      </c>
      <c r="C148" s="158">
        <v>15</v>
      </c>
      <c r="D148" s="158">
        <v>27</v>
      </c>
      <c r="E148" s="159"/>
      <c r="F148" s="108">
        <f>VLOOKUP(B148,'[3]Referencia Mensual 2019'!$A$3:$N$8,14,FALSE)</f>
        <v>7632.120000000002</v>
      </c>
      <c r="G148" s="109">
        <f>VLOOKUP(B148,'[3]Referencia Mensual 2019'!$A$10:$N$15,14,FALSE)</f>
        <v>1213.8</v>
      </c>
      <c r="H148" s="109">
        <f>VLOOKUP(C148,'[3]Referencia Mensual 2019'!$A$24:$N$53,14,FALSE)</f>
        <v>4170.48</v>
      </c>
      <c r="I148" s="109">
        <f>VLOOKUP(B148,'[3]Referencia Mensual 2019'!$A$55:$N$60,14,FALSE)*D148</f>
        <v>6943.320000000001</v>
      </c>
      <c r="J148" s="110">
        <f>VLOOKUP(B148,'[3]Referencia Mensual 2019'!$A$62:$N$67,14,FALSE)*E148</f>
        <v>0</v>
      </c>
      <c r="K148" s="111">
        <f>SUM(F148:J148)</f>
        <v>19959.72</v>
      </c>
      <c r="L148" s="112">
        <f>VLOOKUP(B148,'[3]Referencia Mensual 2019'!$A$69:$N$74,7,FALSE)</f>
        <v>630.21</v>
      </c>
      <c r="M148" s="113">
        <f>VLOOKUP(C148,'[3]Referencia Mensual 2019'!$A$24:$N$53,7,FALSE)*VLOOKUP(B148,'[3]Referencia Mensual 2019'!$A$83:$M$88,7,FALSE)+D148*VLOOKUP(B148,'[3]Referencia Mensual 2019'!$A$55:$N$60,7,FALSE)*VLOOKUP(B148,'[3]Referencia Mensual 2019'!$A$90:$M$95,7,FALSE)</f>
        <v>926.1500000000001</v>
      </c>
      <c r="N148" s="114">
        <f t="shared" si="5"/>
        <v>1556.3600000000001</v>
      </c>
      <c r="O148" s="115">
        <f>VLOOKUP(B148,'[3]Referencia Mensual 2019'!$A$69:$N$74,13,FALSE)</f>
        <v>630.21</v>
      </c>
      <c r="P148" s="113">
        <f>VLOOKUP(C148,'[3]Referencia Mensual 2019'!$A$24:$N$53,13,FALSE)*VLOOKUP(B148,'[3]Referencia Mensual 2019'!$A$83:$M$88,13,FALSE)+D148*VLOOKUP(B148,'[3]Referencia Mensual 2019'!$A$55:$N$60,13,FALSE)*VLOOKUP(B148,'[3]Referencia Mensual 2019'!$A$90:$M$95,13,FALSE)</f>
        <v>926.1500000000001</v>
      </c>
      <c r="Q148" s="114">
        <f t="shared" si="6"/>
        <v>1556.3600000000001</v>
      </c>
      <c r="R148" s="116">
        <f t="shared" si="7"/>
        <v>3112.7200000000003</v>
      </c>
      <c r="S148" s="117">
        <f t="shared" si="8"/>
        <v>23072.440000000002</v>
      </c>
    </row>
    <row r="149" spans="1:19" ht="11.25">
      <c r="A149" s="157" t="s">
        <v>138</v>
      </c>
      <c r="B149" s="158" t="s">
        <v>24</v>
      </c>
      <c r="C149" s="158">
        <v>15</v>
      </c>
      <c r="D149" s="158">
        <v>27</v>
      </c>
      <c r="E149" s="159">
        <v>8</v>
      </c>
      <c r="F149" s="108">
        <f>VLOOKUP(B149,'[3]Referencia Mensual 2019'!$A$3:$N$8,14,FALSE)</f>
        <v>7632.120000000002</v>
      </c>
      <c r="G149" s="109">
        <f>VLOOKUP(B149,'[3]Referencia Mensual 2019'!$A$10:$N$15,14,FALSE)</f>
        <v>1213.8</v>
      </c>
      <c r="H149" s="109">
        <f>VLOOKUP(C149,'[3]Referencia Mensual 2019'!$A$24:$N$53,14,FALSE)</f>
        <v>4170.48</v>
      </c>
      <c r="I149" s="109">
        <f>VLOOKUP(B149,'[3]Referencia Mensual 2019'!$A$55:$N$60,14,FALSE)*D149</f>
        <v>6943.320000000001</v>
      </c>
      <c r="J149" s="110">
        <f>VLOOKUP(B149,'[3]Referencia Mensual 2019'!$A$62:$N$67,14,FALSE)*E149</f>
        <v>2057.28</v>
      </c>
      <c r="K149" s="111">
        <f>SUM(F149:J149)</f>
        <v>22017</v>
      </c>
      <c r="L149" s="112">
        <f>VLOOKUP(B149,'[3]Referencia Mensual 2019'!$A$69:$N$74,7,FALSE)</f>
        <v>630.21</v>
      </c>
      <c r="M149" s="113">
        <f>VLOOKUP(C149,'[3]Referencia Mensual 2019'!$A$24:$N$53,7,FALSE)*VLOOKUP(B149,'[3]Referencia Mensual 2019'!$A$83:$M$88,7,FALSE)+D149*VLOOKUP(B149,'[3]Referencia Mensual 2019'!$A$55:$N$60,7,FALSE)*VLOOKUP(B149,'[3]Referencia Mensual 2019'!$A$90:$M$95,7,FALSE)</f>
        <v>926.1500000000001</v>
      </c>
      <c r="N149" s="114">
        <f t="shared" si="5"/>
        <v>1556.3600000000001</v>
      </c>
      <c r="O149" s="115">
        <f>VLOOKUP(B149,'[3]Referencia Mensual 2019'!$A$69:$N$74,13,FALSE)</f>
        <v>630.21</v>
      </c>
      <c r="P149" s="113">
        <f>VLOOKUP(C149,'[3]Referencia Mensual 2019'!$A$24:$N$53,13,FALSE)*VLOOKUP(B149,'[3]Referencia Mensual 2019'!$A$83:$M$88,13,FALSE)+D149*VLOOKUP(B149,'[3]Referencia Mensual 2019'!$A$55:$N$60,13,FALSE)*VLOOKUP(B149,'[3]Referencia Mensual 2019'!$A$90:$M$95,13,FALSE)</f>
        <v>926.1500000000001</v>
      </c>
      <c r="Q149" s="114">
        <f t="shared" si="6"/>
        <v>1556.3600000000001</v>
      </c>
      <c r="R149" s="116">
        <f t="shared" si="7"/>
        <v>3112.7200000000003</v>
      </c>
      <c r="S149" s="117">
        <f t="shared" si="8"/>
        <v>25129.72</v>
      </c>
    </row>
    <row r="150" spans="1:19" ht="22.5">
      <c r="A150" s="157" t="s">
        <v>139</v>
      </c>
      <c r="B150" s="158" t="s">
        <v>24</v>
      </c>
      <c r="C150" s="158">
        <v>15</v>
      </c>
      <c r="D150" s="158">
        <v>27</v>
      </c>
      <c r="E150" s="159">
        <v>10</v>
      </c>
      <c r="F150" s="108">
        <f>VLOOKUP(B150,'[3]Referencia Mensual 2019'!$A$3:$N$8,14,FALSE)</f>
        <v>7632.120000000002</v>
      </c>
      <c r="G150" s="109">
        <f>VLOOKUP(B150,'[3]Referencia Mensual 2019'!$A$10:$N$15,14,FALSE)</f>
        <v>1213.8</v>
      </c>
      <c r="H150" s="109">
        <f>VLOOKUP(C150,'[3]Referencia Mensual 2019'!$A$24:$N$53,14,FALSE)</f>
        <v>4170.48</v>
      </c>
      <c r="I150" s="109">
        <f>VLOOKUP(B150,'[3]Referencia Mensual 2019'!$A$55:$N$60,14,FALSE)*D150</f>
        <v>6943.320000000001</v>
      </c>
      <c r="J150" s="110">
        <f>VLOOKUP(B150,'[3]Referencia Mensual 2019'!$A$62:$N$67,14,FALSE)*E150</f>
        <v>2571.6000000000004</v>
      </c>
      <c r="K150" s="111">
        <f>SUM(F150:J150)</f>
        <v>22531.32</v>
      </c>
      <c r="L150" s="112">
        <f>VLOOKUP(B150,'[3]Referencia Mensual 2019'!$A$69:$N$74,7,FALSE)</f>
        <v>630.21</v>
      </c>
      <c r="M150" s="113">
        <f>VLOOKUP(C150,'[3]Referencia Mensual 2019'!$A$24:$N$53,7,FALSE)*VLOOKUP(B150,'[3]Referencia Mensual 2019'!$A$83:$M$88,7,FALSE)+D150*VLOOKUP(B150,'[3]Referencia Mensual 2019'!$A$55:$N$60,7,FALSE)*VLOOKUP(B150,'[3]Referencia Mensual 2019'!$A$90:$M$95,7,FALSE)</f>
        <v>926.1500000000001</v>
      </c>
      <c r="N150" s="114">
        <f t="shared" si="5"/>
        <v>1556.3600000000001</v>
      </c>
      <c r="O150" s="115">
        <f>VLOOKUP(B150,'[3]Referencia Mensual 2019'!$A$69:$N$74,13,FALSE)</f>
        <v>630.21</v>
      </c>
      <c r="P150" s="113">
        <f>VLOOKUP(C150,'[3]Referencia Mensual 2019'!$A$24:$N$53,13,FALSE)*VLOOKUP(B150,'[3]Referencia Mensual 2019'!$A$83:$M$88,13,FALSE)+D150*VLOOKUP(B150,'[3]Referencia Mensual 2019'!$A$55:$N$60,13,FALSE)*VLOOKUP(B150,'[3]Referencia Mensual 2019'!$A$90:$M$95,13,FALSE)</f>
        <v>926.1500000000001</v>
      </c>
      <c r="Q150" s="114">
        <f t="shared" si="6"/>
        <v>1556.3600000000001</v>
      </c>
      <c r="R150" s="116">
        <f t="shared" si="7"/>
        <v>3112.7200000000003</v>
      </c>
      <c r="S150" s="117">
        <f t="shared" si="8"/>
        <v>25644.04</v>
      </c>
    </row>
    <row r="151" spans="1:19" ht="22.5">
      <c r="A151" s="157" t="s">
        <v>140</v>
      </c>
      <c r="B151" s="158" t="s">
        <v>24</v>
      </c>
      <c r="C151" s="158">
        <v>15</v>
      </c>
      <c r="D151" s="158">
        <v>27</v>
      </c>
      <c r="E151" s="159">
        <v>12</v>
      </c>
      <c r="F151" s="108">
        <f>VLOOKUP(B151,'[3]Referencia Mensual 2019'!$A$3:$N$8,14,FALSE)</f>
        <v>7632.120000000002</v>
      </c>
      <c r="G151" s="109">
        <f>VLOOKUP(B151,'[3]Referencia Mensual 2019'!$A$10:$N$15,14,FALSE)</f>
        <v>1213.8</v>
      </c>
      <c r="H151" s="109">
        <f>VLOOKUP(C151,'[3]Referencia Mensual 2019'!$A$24:$N$53,14,FALSE)</f>
        <v>4170.48</v>
      </c>
      <c r="I151" s="109">
        <f>VLOOKUP(B151,'[3]Referencia Mensual 2019'!$A$55:$N$60,14,FALSE)*D151</f>
        <v>6943.320000000001</v>
      </c>
      <c r="J151" s="110">
        <f>VLOOKUP(B151,'[3]Referencia Mensual 2019'!$A$62:$N$67,14,FALSE)*E151</f>
        <v>3085.92</v>
      </c>
      <c r="K151" s="111">
        <f>SUM(F151:J151)</f>
        <v>23045.64</v>
      </c>
      <c r="L151" s="112">
        <f>VLOOKUP(B151,'[3]Referencia Mensual 2019'!$A$69:$N$74,7,FALSE)</f>
        <v>630.21</v>
      </c>
      <c r="M151" s="113">
        <f>VLOOKUP(C151,'[3]Referencia Mensual 2019'!$A$24:$N$53,7,FALSE)*VLOOKUP(B151,'[3]Referencia Mensual 2019'!$A$83:$M$88,7,FALSE)+D151*VLOOKUP(B151,'[3]Referencia Mensual 2019'!$A$55:$N$60,7,FALSE)*VLOOKUP(B151,'[3]Referencia Mensual 2019'!$A$90:$M$95,7,FALSE)</f>
        <v>926.1500000000001</v>
      </c>
      <c r="N151" s="114">
        <f aca="true" t="shared" si="10" ref="N151:N215">+L151+M151</f>
        <v>1556.3600000000001</v>
      </c>
      <c r="O151" s="115">
        <f>VLOOKUP(B151,'[3]Referencia Mensual 2019'!$A$69:$N$74,13,FALSE)</f>
        <v>630.21</v>
      </c>
      <c r="P151" s="113">
        <f>VLOOKUP(C151,'[3]Referencia Mensual 2019'!$A$24:$N$53,13,FALSE)*VLOOKUP(B151,'[3]Referencia Mensual 2019'!$A$83:$M$88,13,FALSE)+D151*VLOOKUP(B151,'[3]Referencia Mensual 2019'!$A$55:$N$60,13,FALSE)*VLOOKUP(B151,'[3]Referencia Mensual 2019'!$A$90:$M$95,13,FALSE)</f>
        <v>926.1500000000001</v>
      </c>
      <c r="Q151" s="114">
        <f aca="true" t="shared" si="11" ref="Q151:Q215">+O151+P151</f>
        <v>1556.3600000000001</v>
      </c>
      <c r="R151" s="116">
        <f aca="true" t="shared" si="12" ref="R151:R215">+Q151+N151</f>
        <v>3112.7200000000003</v>
      </c>
      <c r="S151" s="117">
        <f aca="true" t="shared" si="13" ref="S151:S215">+K151+R151</f>
        <v>26158.36</v>
      </c>
    </row>
    <row r="152" spans="1:19" ht="12.75">
      <c r="A152" s="160" t="s">
        <v>89</v>
      </c>
      <c r="B152" s="161"/>
      <c r="C152" s="161"/>
      <c r="D152" s="161"/>
      <c r="E152" s="162"/>
      <c r="F152" s="118"/>
      <c r="G152" s="119"/>
      <c r="H152" s="119"/>
      <c r="I152" s="119"/>
      <c r="J152" s="120"/>
      <c r="K152" s="111"/>
      <c r="L152" s="121"/>
      <c r="M152" s="122"/>
      <c r="N152" s="123"/>
      <c r="O152" s="124"/>
      <c r="P152" s="122"/>
      <c r="Q152" s="123"/>
      <c r="R152" s="125"/>
      <c r="S152" s="117"/>
    </row>
    <row r="153" spans="1:19" ht="11.25">
      <c r="A153" s="157" t="s">
        <v>89</v>
      </c>
      <c r="B153" s="158" t="s">
        <v>24</v>
      </c>
      <c r="C153" s="158">
        <v>14</v>
      </c>
      <c r="D153" s="158">
        <v>27</v>
      </c>
      <c r="E153" s="159">
        <v>3</v>
      </c>
      <c r="F153" s="108">
        <f>VLOOKUP(B153,'[3]Referencia Mensual 2019'!$A$3:$N$8,14,FALSE)</f>
        <v>7632.120000000002</v>
      </c>
      <c r="G153" s="109">
        <f>VLOOKUP(B153,'[3]Referencia Mensual 2019'!$A$10:$N$15,14,FALSE)</f>
        <v>1213.8</v>
      </c>
      <c r="H153" s="109">
        <f>VLOOKUP(C153,'[3]Referencia Mensual 2019'!$A$24:$N$53,14,FALSE)</f>
        <v>3884.879999999999</v>
      </c>
      <c r="I153" s="109">
        <f>VLOOKUP(B153,'[3]Referencia Mensual 2019'!$A$55:$N$60,14,FALSE)*D153</f>
        <v>6943.320000000001</v>
      </c>
      <c r="J153" s="110">
        <f>VLOOKUP(B153,'[3]Referencia Mensual 2019'!$A$62:$N$67,14,FALSE)*E153</f>
        <v>771.48</v>
      </c>
      <c r="K153" s="111">
        <f>SUM(F153:J153)</f>
        <v>20445.600000000002</v>
      </c>
      <c r="L153" s="112">
        <f>VLOOKUP(B153,'[3]Referencia Mensual 2019'!$A$69:$N$74,7,FALSE)</f>
        <v>630.21</v>
      </c>
      <c r="M153" s="113">
        <f>VLOOKUP(C153,'[3]Referencia Mensual 2019'!$A$24:$N$53,7,FALSE)*VLOOKUP(B153,'[3]Referencia Mensual 2019'!$A$83:$M$88,7,FALSE)+D153*VLOOKUP(B153,'[3]Referencia Mensual 2019'!$A$55:$N$60,7,FALSE)*VLOOKUP(B153,'[3]Referencia Mensual 2019'!$A$90:$M$95,7,FALSE)</f>
        <v>902.3500000000001</v>
      </c>
      <c r="N153" s="114">
        <f t="shared" si="10"/>
        <v>1532.5600000000002</v>
      </c>
      <c r="O153" s="115">
        <f>VLOOKUP(B153,'[3]Referencia Mensual 2019'!$A$69:$N$74,13,FALSE)</f>
        <v>630.21</v>
      </c>
      <c r="P153" s="113">
        <f>VLOOKUP(C153,'[3]Referencia Mensual 2019'!$A$24:$N$53,13,FALSE)*VLOOKUP(B153,'[3]Referencia Mensual 2019'!$A$83:$M$88,13,FALSE)+D153*VLOOKUP(B153,'[3]Referencia Mensual 2019'!$A$55:$N$60,13,FALSE)*VLOOKUP(B153,'[3]Referencia Mensual 2019'!$A$90:$M$95,13,FALSE)</f>
        <v>902.3500000000001</v>
      </c>
      <c r="Q153" s="114">
        <f t="shared" si="11"/>
        <v>1532.5600000000002</v>
      </c>
      <c r="R153" s="116">
        <f t="shared" si="12"/>
        <v>3065.1200000000003</v>
      </c>
      <c r="S153" s="117">
        <f t="shared" si="13"/>
        <v>23510.72</v>
      </c>
    </row>
    <row r="154" spans="1:19" ht="12.75">
      <c r="A154" s="160" t="s">
        <v>55</v>
      </c>
      <c r="B154" s="161"/>
      <c r="C154" s="161"/>
      <c r="D154" s="161"/>
      <c r="E154" s="162"/>
      <c r="F154" s="118"/>
      <c r="G154" s="119"/>
      <c r="H154" s="119"/>
      <c r="I154" s="119"/>
      <c r="J154" s="120"/>
      <c r="K154" s="111"/>
      <c r="L154" s="121"/>
      <c r="M154" s="122"/>
      <c r="N154" s="123"/>
      <c r="O154" s="124"/>
      <c r="P154" s="122"/>
      <c r="Q154" s="123"/>
      <c r="R154" s="125"/>
      <c r="S154" s="117"/>
    </row>
    <row r="155" spans="1:19" ht="11.25">
      <c r="A155" s="157" t="s">
        <v>55</v>
      </c>
      <c r="B155" s="158" t="s">
        <v>24</v>
      </c>
      <c r="C155" s="158">
        <v>14</v>
      </c>
      <c r="D155" s="158">
        <v>21</v>
      </c>
      <c r="E155" s="159"/>
      <c r="F155" s="108">
        <f>VLOOKUP(B155,'[3]Referencia Mensual 2019'!$A$3:$N$8,14,FALSE)</f>
        <v>7632.120000000002</v>
      </c>
      <c r="G155" s="109">
        <f>VLOOKUP(B155,'[3]Referencia Mensual 2019'!$A$10:$N$15,14,FALSE)</f>
        <v>1213.8</v>
      </c>
      <c r="H155" s="109">
        <f>VLOOKUP(C155,'[3]Referencia Mensual 2019'!$A$24:$N$53,14,FALSE)</f>
        <v>3884.879999999999</v>
      </c>
      <c r="I155" s="109">
        <f>VLOOKUP(B155,'[3]Referencia Mensual 2019'!$A$55:$N$60,14,FALSE)*D155</f>
        <v>5400.360000000001</v>
      </c>
      <c r="J155" s="110">
        <f>VLOOKUP(B155,'[3]Referencia Mensual 2019'!$A$62:$N$67,14,FALSE)*E155</f>
        <v>0</v>
      </c>
      <c r="K155" s="111">
        <f>SUM(F155:J155)</f>
        <v>18131.160000000003</v>
      </c>
      <c r="L155" s="112">
        <f>VLOOKUP(B155,'[3]Referencia Mensual 2019'!$A$69:$N$74,7,FALSE)</f>
        <v>630.21</v>
      </c>
      <c r="M155" s="113">
        <f>VLOOKUP(C155,'[3]Referencia Mensual 2019'!$A$24:$N$53,7,FALSE)*VLOOKUP(B155,'[3]Referencia Mensual 2019'!$A$83:$M$88,7,FALSE)+D155*VLOOKUP(B155,'[3]Referencia Mensual 2019'!$A$55:$N$60,7,FALSE)*VLOOKUP(B155,'[3]Referencia Mensual 2019'!$A$90:$M$95,7,FALSE)</f>
        <v>773.7700000000001</v>
      </c>
      <c r="N155" s="114">
        <f t="shared" si="10"/>
        <v>1403.98</v>
      </c>
      <c r="O155" s="115">
        <f>VLOOKUP(B155,'[3]Referencia Mensual 2019'!$A$69:$N$74,13,FALSE)</f>
        <v>630.21</v>
      </c>
      <c r="P155" s="113">
        <f>VLOOKUP(C155,'[3]Referencia Mensual 2019'!$A$24:$N$53,13,FALSE)*VLOOKUP(B155,'[3]Referencia Mensual 2019'!$A$83:$M$88,13,FALSE)+D155*VLOOKUP(B155,'[3]Referencia Mensual 2019'!$A$55:$N$60,13,FALSE)*VLOOKUP(B155,'[3]Referencia Mensual 2019'!$A$90:$M$95,13,FALSE)</f>
        <v>773.7700000000001</v>
      </c>
      <c r="Q155" s="114">
        <f t="shared" si="11"/>
        <v>1403.98</v>
      </c>
      <c r="R155" s="116">
        <f t="shared" si="12"/>
        <v>2807.96</v>
      </c>
      <c r="S155" s="117">
        <f t="shared" si="13"/>
        <v>20939.120000000003</v>
      </c>
    </row>
    <row r="156" spans="1:19" ht="11.25">
      <c r="A156" s="157" t="s">
        <v>56</v>
      </c>
      <c r="B156" s="158" t="s">
        <v>24</v>
      </c>
      <c r="C156" s="158">
        <v>16</v>
      </c>
      <c r="D156" s="158">
        <v>29</v>
      </c>
      <c r="E156" s="159">
        <v>1</v>
      </c>
      <c r="F156" s="108">
        <f>VLOOKUP(B156,'[3]Referencia Mensual 2019'!$A$3:$N$8,14,FALSE)</f>
        <v>7632.120000000002</v>
      </c>
      <c r="G156" s="109">
        <f>VLOOKUP(B156,'[3]Referencia Mensual 2019'!$A$10:$N$15,14,FALSE)</f>
        <v>1213.8</v>
      </c>
      <c r="H156" s="109">
        <f>VLOOKUP(C156,'[3]Referencia Mensual 2019'!$A$24:$N$53,14,FALSE)</f>
        <v>4456.919999999999</v>
      </c>
      <c r="I156" s="109">
        <f>VLOOKUP(B156,'[3]Referencia Mensual 2019'!$A$55:$N$60,14,FALSE)*D156</f>
        <v>7457.64</v>
      </c>
      <c r="J156" s="110">
        <f>VLOOKUP(B156,'[3]Referencia Mensual 2019'!$A$62:$N$67,14,FALSE)*E156</f>
        <v>257.16</v>
      </c>
      <c r="K156" s="111">
        <f>SUM(F156:J156)</f>
        <v>21017.64</v>
      </c>
      <c r="L156" s="112">
        <f>VLOOKUP(B156,'[3]Referencia Mensual 2019'!$A$69:$N$74,7,FALSE)</f>
        <v>630.21</v>
      </c>
      <c r="M156" s="113">
        <f>VLOOKUP(C156,'[3]Referencia Mensual 2019'!$A$24:$N$53,7,FALSE)*VLOOKUP(B156,'[3]Referencia Mensual 2019'!$A$83:$M$88,7,FALSE)+D156*VLOOKUP(B156,'[3]Referencia Mensual 2019'!$A$55:$N$60,7,FALSE)*VLOOKUP(B156,'[3]Referencia Mensual 2019'!$A$90:$M$95,7,FALSE)</f>
        <v>992.8800000000001</v>
      </c>
      <c r="N156" s="114">
        <f t="shared" si="10"/>
        <v>1623.0900000000001</v>
      </c>
      <c r="O156" s="115">
        <f>VLOOKUP(B156,'[3]Referencia Mensual 2019'!$A$69:$N$74,13,FALSE)</f>
        <v>630.21</v>
      </c>
      <c r="P156" s="113">
        <f>VLOOKUP(C156,'[3]Referencia Mensual 2019'!$A$24:$N$53,13,FALSE)*VLOOKUP(B156,'[3]Referencia Mensual 2019'!$A$83:$M$88,13,FALSE)+D156*VLOOKUP(B156,'[3]Referencia Mensual 2019'!$A$55:$N$60,13,FALSE)*VLOOKUP(B156,'[3]Referencia Mensual 2019'!$A$90:$M$95,13,FALSE)</f>
        <v>992.8800000000001</v>
      </c>
      <c r="Q156" s="114">
        <f t="shared" si="11"/>
        <v>1623.0900000000001</v>
      </c>
      <c r="R156" s="116">
        <f t="shared" si="12"/>
        <v>3246.1800000000003</v>
      </c>
      <c r="S156" s="117">
        <f t="shared" si="13"/>
        <v>24263.82</v>
      </c>
    </row>
    <row r="157" spans="1:19" ht="12.75">
      <c r="A157" s="160" t="s">
        <v>78</v>
      </c>
      <c r="B157" s="161"/>
      <c r="C157" s="161"/>
      <c r="D157" s="161"/>
      <c r="E157" s="162"/>
      <c r="F157" s="118"/>
      <c r="G157" s="119"/>
      <c r="H157" s="119"/>
      <c r="I157" s="119"/>
      <c r="J157" s="120"/>
      <c r="K157" s="111"/>
      <c r="L157" s="121"/>
      <c r="M157" s="122"/>
      <c r="N157" s="123"/>
      <c r="O157" s="124"/>
      <c r="P157" s="122"/>
      <c r="Q157" s="123"/>
      <c r="R157" s="125"/>
      <c r="S157" s="117"/>
    </row>
    <row r="158" spans="1:19" ht="11.25">
      <c r="A158" s="157" t="s">
        <v>78</v>
      </c>
      <c r="B158" s="158" t="s">
        <v>24</v>
      </c>
      <c r="C158" s="158">
        <v>14</v>
      </c>
      <c r="D158" s="158">
        <v>21</v>
      </c>
      <c r="E158" s="159"/>
      <c r="F158" s="108">
        <f>VLOOKUP(B158,'[3]Referencia Mensual 2019'!$A$3:$N$8,14,FALSE)</f>
        <v>7632.120000000002</v>
      </c>
      <c r="G158" s="109">
        <f>VLOOKUP(B158,'[3]Referencia Mensual 2019'!$A$10:$N$15,14,FALSE)</f>
        <v>1213.8</v>
      </c>
      <c r="H158" s="109">
        <f>VLOOKUP(C158,'[3]Referencia Mensual 2019'!$A$24:$N$53,14,FALSE)</f>
        <v>3884.879999999999</v>
      </c>
      <c r="I158" s="109">
        <f>VLOOKUP(B158,'[3]Referencia Mensual 2019'!$A$55:$N$60,14,FALSE)*D158</f>
        <v>5400.360000000001</v>
      </c>
      <c r="J158" s="110">
        <f>VLOOKUP(B158,'[3]Referencia Mensual 2019'!$A$62:$N$67,14,FALSE)*E158</f>
        <v>0</v>
      </c>
      <c r="K158" s="111">
        <f>SUM(F158:J158)</f>
        <v>18131.160000000003</v>
      </c>
      <c r="L158" s="112">
        <f>VLOOKUP(B158,'[3]Referencia Mensual 2019'!$A$69:$N$74,7,FALSE)</f>
        <v>630.21</v>
      </c>
      <c r="M158" s="113">
        <f>VLOOKUP(C158,'[3]Referencia Mensual 2019'!$A$24:$N$53,7,FALSE)*VLOOKUP(B158,'[3]Referencia Mensual 2019'!$A$83:$M$88,7,FALSE)+D158*VLOOKUP(B158,'[3]Referencia Mensual 2019'!$A$55:$N$60,7,FALSE)*VLOOKUP(B158,'[3]Referencia Mensual 2019'!$A$90:$M$95,7,FALSE)</f>
        <v>773.7700000000001</v>
      </c>
      <c r="N158" s="114">
        <f t="shared" si="10"/>
        <v>1403.98</v>
      </c>
      <c r="O158" s="115">
        <f>VLOOKUP(B158,'[3]Referencia Mensual 2019'!$A$69:$N$74,13,FALSE)</f>
        <v>630.21</v>
      </c>
      <c r="P158" s="113">
        <f>VLOOKUP(C158,'[3]Referencia Mensual 2019'!$A$24:$N$53,13,FALSE)*VLOOKUP(B158,'[3]Referencia Mensual 2019'!$A$83:$M$88,13,FALSE)+D158*VLOOKUP(B158,'[3]Referencia Mensual 2019'!$A$55:$N$60,13,FALSE)*VLOOKUP(B158,'[3]Referencia Mensual 2019'!$A$90:$M$95,13,FALSE)</f>
        <v>773.7700000000001</v>
      </c>
      <c r="Q158" s="114">
        <f t="shared" si="11"/>
        <v>1403.98</v>
      </c>
      <c r="R158" s="116">
        <f t="shared" si="12"/>
        <v>2807.96</v>
      </c>
      <c r="S158" s="117">
        <f t="shared" si="13"/>
        <v>20939.120000000003</v>
      </c>
    </row>
    <row r="159" spans="1:19" ht="11.25">
      <c r="A159" s="157" t="s">
        <v>79</v>
      </c>
      <c r="B159" s="158" t="s">
        <v>24</v>
      </c>
      <c r="C159" s="158">
        <v>15</v>
      </c>
      <c r="D159" s="158">
        <v>27</v>
      </c>
      <c r="E159" s="159"/>
      <c r="F159" s="108">
        <f>VLOOKUP(B159,'[3]Referencia Mensual 2019'!$A$3:$N$8,14,FALSE)</f>
        <v>7632.120000000002</v>
      </c>
      <c r="G159" s="109">
        <f>VLOOKUP(B159,'[3]Referencia Mensual 2019'!$A$10:$N$15,14,FALSE)</f>
        <v>1213.8</v>
      </c>
      <c r="H159" s="109">
        <f>VLOOKUP(C159,'[3]Referencia Mensual 2019'!$A$24:$N$53,14,FALSE)</f>
        <v>4170.48</v>
      </c>
      <c r="I159" s="109">
        <f>VLOOKUP(B159,'[3]Referencia Mensual 2019'!$A$55:$N$60,14,FALSE)*D159</f>
        <v>6943.320000000001</v>
      </c>
      <c r="J159" s="110">
        <f>VLOOKUP(B159,'[3]Referencia Mensual 2019'!$A$62:$N$67,14,FALSE)*E159</f>
        <v>0</v>
      </c>
      <c r="K159" s="111">
        <f>SUM(F159:J159)</f>
        <v>19959.72</v>
      </c>
      <c r="L159" s="112">
        <f>VLOOKUP(B159,'[3]Referencia Mensual 2019'!$A$69:$N$74,7,FALSE)</f>
        <v>630.21</v>
      </c>
      <c r="M159" s="113">
        <f>VLOOKUP(C159,'[3]Referencia Mensual 2019'!$A$24:$N$53,7,FALSE)*VLOOKUP(B159,'[3]Referencia Mensual 2019'!$A$83:$M$88,7,FALSE)+D159*VLOOKUP(B159,'[3]Referencia Mensual 2019'!$A$55:$N$60,7,FALSE)*VLOOKUP(B159,'[3]Referencia Mensual 2019'!$A$90:$M$95,7,FALSE)</f>
        <v>926.1500000000001</v>
      </c>
      <c r="N159" s="114">
        <f t="shared" si="10"/>
        <v>1556.3600000000001</v>
      </c>
      <c r="O159" s="115">
        <f>VLOOKUP(B159,'[3]Referencia Mensual 2019'!$A$69:$N$74,13,FALSE)</f>
        <v>630.21</v>
      </c>
      <c r="P159" s="113">
        <f>VLOOKUP(C159,'[3]Referencia Mensual 2019'!$A$24:$N$53,13,FALSE)*VLOOKUP(B159,'[3]Referencia Mensual 2019'!$A$83:$M$88,13,FALSE)+D159*VLOOKUP(B159,'[3]Referencia Mensual 2019'!$A$55:$N$60,13,FALSE)*VLOOKUP(B159,'[3]Referencia Mensual 2019'!$A$90:$M$95,13,FALSE)</f>
        <v>926.1500000000001</v>
      </c>
      <c r="Q159" s="114">
        <f t="shared" si="11"/>
        <v>1556.3600000000001</v>
      </c>
      <c r="R159" s="116">
        <f t="shared" si="12"/>
        <v>3112.7200000000003</v>
      </c>
      <c r="S159" s="117">
        <f t="shared" si="13"/>
        <v>23072.440000000002</v>
      </c>
    </row>
    <row r="160" spans="1:19" ht="11.25">
      <c r="A160" s="157" t="s">
        <v>80</v>
      </c>
      <c r="B160" s="158" t="s">
        <v>24</v>
      </c>
      <c r="C160" s="158">
        <v>15</v>
      </c>
      <c r="D160" s="158">
        <v>27</v>
      </c>
      <c r="E160" s="159">
        <v>3</v>
      </c>
      <c r="F160" s="108">
        <f>VLOOKUP(B160,'[3]Referencia Mensual 2019'!$A$3:$N$8,14,FALSE)</f>
        <v>7632.120000000002</v>
      </c>
      <c r="G160" s="109">
        <f>VLOOKUP(B160,'[3]Referencia Mensual 2019'!$A$10:$N$15,14,FALSE)</f>
        <v>1213.8</v>
      </c>
      <c r="H160" s="109">
        <f>VLOOKUP(C160,'[3]Referencia Mensual 2019'!$A$24:$N$53,14,FALSE)</f>
        <v>4170.48</v>
      </c>
      <c r="I160" s="109">
        <f>VLOOKUP(B160,'[3]Referencia Mensual 2019'!$A$55:$N$60,14,FALSE)*D160</f>
        <v>6943.320000000001</v>
      </c>
      <c r="J160" s="110">
        <f>VLOOKUP(B160,'[3]Referencia Mensual 2019'!$A$62:$N$67,14,FALSE)*E160</f>
        <v>771.48</v>
      </c>
      <c r="K160" s="111">
        <f>SUM(F160:J160)</f>
        <v>20731.2</v>
      </c>
      <c r="L160" s="112">
        <f>VLOOKUP(B160,'[3]Referencia Mensual 2019'!$A$69:$N$74,7,FALSE)</f>
        <v>630.21</v>
      </c>
      <c r="M160" s="113">
        <f>VLOOKUP(C160,'[3]Referencia Mensual 2019'!$A$24:$N$53,7,FALSE)*VLOOKUP(B160,'[3]Referencia Mensual 2019'!$A$83:$M$88,7,FALSE)+D160*VLOOKUP(B160,'[3]Referencia Mensual 2019'!$A$55:$N$60,7,FALSE)*VLOOKUP(B160,'[3]Referencia Mensual 2019'!$A$90:$M$95,7,FALSE)</f>
        <v>926.1500000000001</v>
      </c>
      <c r="N160" s="114">
        <f t="shared" si="10"/>
        <v>1556.3600000000001</v>
      </c>
      <c r="O160" s="115">
        <f>VLOOKUP(B160,'[3]Referencia Mensual 2019'!$A$69:$N$74,13,FALSE)</f>
        <v>630.21</v>
      </c>
      <c r="P160" s="113">
        <f>VLOOKUP(C160,'[3]Referencia Mensual 2019'!$A$24:$N$53,13,FALSE)*VLOOKUP(B160,'[3]Referencia Mensual 2019'!$A$83:$M$88,13,FALSE)+D160*VLOOKUP(B160,'[3]Referencia Mensual 2019'!$A$55:$N$60,13,FALSE)*VLOOKUP(B160,'[3]Referencia Mensual 2019'!$A$90:$M$95,13,FALSE)</f>
        <v>926.1500000000001</v>
      </c>
      <c r="Q160" s="114">
        <f t="shared" si="11"/>
        <v>1556.3600000000001</v>
      </c>
      <c r="R160" s="116">
        <f t="shared" si="12"/>
        <v>3112.7200000000003</v>
      </c>
      <c r="S160" s="117">
        <f t="shared" si="13"/>
        <v>23843.920000000002</v>
      </c>
    </row>
    <row r="161" spans="1:19" ht="11.25">
      <c r="A161" s="157" t="s">
        <v>81</v>
      </c>
      <c r="B161" s="158" t="s">
        <v>24</v>
      </c>
      <c r="C161" s="158">
        <v>15</v>
      </c>
      <c r="D161" s="158">
        <v>27</v>
      </c>
      <c r="E161" s="159">
        <v>4</v>
      </c>
      <c r="F161" s="108">
        <f>VLOOKUP(B161,'[3]Referencia Mensual 2019'!$A$3:$N$8,14,FALSE)</f>
        <v>7632.120000000002</v>
      </c>
      <c r="G161" s="109">
        <f>VLOOKUP(B161,'[3]Referencia Mensual 2019'!$A$10:$N$15,14,FALSE)</f>
        <v>1213.8</v>
      </c>
      <c r="H161" s="109">
        <f>VLOOKUP(C161,'[3]Referencia Mensual 2019'!$A$24:$N$53,14,FALSE)</f>
        <v>4170.48</v>
      </c>
      <c r="I161" s="109">
        <f>VLOOKUP(B161,'[3]Referencia Mensual 2019'!$A$55:$N$60,14,FALSE)*D161</f>
        <v>6943.320000000001</v>
      </c>
      <c r="J161" s="110">
        <f>VLOOKUP(B161,'[3]Referencia Mensual 2019'!$A$62:$N$67,14,FALSE)*E161</f>
        <v>1028.64</v>
      </c>
      <c r="K161" s="111">
        <f>SUM(F161:J161)</f>
        <v>20988.36</v>
      </c>
      <c r="L161" s="112">
        <f>VLOOKUP(B161,'[3]Referencia Mensual 2019'!$A$69:$N$74,7,FALSE)</f>
        <v>630.21</v>
      </c>
      <c r="M161" s="113">
        <f>VLOOKUP(C161,'[3]Referencia Mensual 2019'!$A$24:$N$53,7,FALSE)*VLOOKUP(B161,'[3]Referencia Mensual 2019'!$A$83:$M$88,7,FALSE)+D161*VLOOKUP(B161,'[3]Referencia Mensual 2019'!$A$55:$N$60,7,FALSE)*VLOOKUP(B161,'[3]Referencia Mensual 2019'!$A$90:$M$95,7,FALSE)</f>
        <v>926.1500000000001</v>
      </c>
      <c r="N161" s="114">
        <f t="shared" si="10"/>
        <v>1556.3600000000001</v>
      </c>
      <c r="O161" s="115">
        <f>VLOOKUP(B161,'[3]Referencia Mensual 2019'!$A$69:$N$74,13,FALSE)</f>
        <v>630.21</v>
      </c>
      <c r="P161" s="113">
        <f>VLOOKUP(C161,'[3]Referencia Mensual 2019'!$A$24:$N$53,13,FALSE)*VLOOKUP(B161,'[3]Referencia Mensual 2019'!$A$83:$M$88,13,FALSE)+D161*VLOOKUP(B161,'[3]Referencia Mensual 2019'!$A$55:$N$60,13,FALSE)*VLOOKUP(B161,'[3]Referencia Mensual 2019'!$A$90:$M$95,13,FALSE)</f>
        <v>926.1500000000001</v>
      </c>
      <c r="Q161" s="114">
        <f t="shared" si="11"/>
        <v>1556.3600000000001</v>
      </c>
      <c r="R161" s="116">
        <f t="shared" si="12"/>
        <v>3112.7200000000003</v>
      </c>
      <c r="S161" s="117">
        <f t="shared" si="13"/>
        <v>24101.08</v>
      </c>
    </row>
    <row r="162" spans="1:19" ht="12.75">
      <c r="A162" s="160" t="s">
        <v>82</v>
      </c>
      <c r="B162" s="161"/>
      <c r="C162" s="161"/>
      <c r="D162" s="161"/>
      <c r="E162" s="162"/>
      <c r="F162" s="118"/>
      <c r="G162" s="119"/>
      <c r="H162" s="119"/>
      <c r="I162" s="119"/>
      <c r="J162" s="120"/>
      <c r="K162" s="111"/>
      <c r="L162" s="121"/>
      <c r="M162" s="122"/>
      <c r="N162" s="123"/>
      <c r="O162" s="124"/>
      <c r="P162" s="122"/>
      <c r="Q162" s="123"/>
      <c r="R162" s="125"/>
      <c r="S162" s="117"/>
    </row>
    <row r="163" spans="1:19" ht="11.25">
      <c r="A163" s="157" t="s">
        <v>82</v>
      </c>
      <c r="B163" s="158" t="s">
        <v>24</v>
      </c>
      <c r="C163" s="158">
        <v>14</v>
      </c>
      <c r="D163" s="158">
        <v>21</v>
      </c>
      <c r="E163" s="159"/>
      <c r="F163" s="108">
        <f>VLOOKUP(B163,'[3]Referencia Mensual 2019'!$A$3:$N$8,14,FALSE)</f>
        <v>7632.120000000002</v>
      </c>
      <c r="G163" s="109">
        <f>VLOOKUP(B163,'[3]Referencia Mensual 2019'!$A$10:$N$15,14,FALSE)</f>
        <v>1213.8</v>
      </c>
      <c r="H163" s="109">
        <f>VLOOKUP(C163,'[3]Referencia Mensual 2019'!$A$24:$N$53,14,FALSE)</f>
        <v>3884.879999999999</v>
      </c>
      <c r="I163" s="109">
        <f>VLOOKUP(B163,'[3]Referencia Mensual 2019'!$A$55:$N$60,14,FALSE)*D163</f>
        <v>5400.360000000001</v>
      </c>
      <c r="J163" s="110">
        <f>VLOOKUP(B163,'[3]Referencia Mensual 2019'!$A$62:$N$67,14,FALSE)*E163</f>
        <v>0</v>
      </c>
      <c r="K163" s="111">
        <f>SUM(F163:J163)</f>
        <v>18131.160000000003</v>
      </c>
      <c r="L163" s="112">
        <f>VLOOKUP(B163,'[3]Referencia Mensual 2019'!$A$69:$N$74,7,FALSE)</f>
        <v>630.21</v>
      </c>
      <c r="M163" s="113">
        <f>VLOOKUP(C163,'[3]Referencia Mensual 2019'!$A$24:$N$53,7,FALSE)*VLOOKUP(B163,'[3]Referencia Mensual 2019'!$A$83:$M$88,7,FALSE)+D163*VLOOKUP(B163,'[3]Referencia Mensual 2019'!$A$55:$N$60,7,FALSE)*VLOOKUP(B163,'[3]Referencia Mensual 2019'!$A$90:$M$95,7,FALSE)</f>
        <v>773.7700000000001</v>
      </c>
      <c r="N163" s="114">
        <f t="shared" si="10"/>
        <v>1403.98</v>
      </c>
      <c r="O163" s="115">
        <f>VLOOKUP(B163,'[3]Referencia Mensual 2019'!$A$69:$N$74,13,FALSE)</f>
        <v>630.21</v>
      </c>
      <c r="P163" s="113">
        <f>VLOOKUP(C163,'[3]Referencia Mensual 2019'!$A$24:$N$53,13,FALSE)*VLOOKUP(B163,'[3]Referencia Mensual 2019'!$A$83:$M$88,13,FALSE)+D163*VLOOKUP(B163,'[3]Referencia Mensual 2019'!$A$55:$N$60,13,FALSE)*VLOOKUP(B163,'[3]Referencia Mensual 2019'!$A$90:$M$95,13,FALSE)</f>
        <v>773.7700000000001</v>
      </c>
      <c r="Q163" s="114">
        <f t="shared" si="11"/>
        <v>1403.98</v>
      </c>
      <c r="R163" s="116">
        <f t="shared" si="12"/>
        <v>2807.96</v>
      </c>
      <c r="S163" s="117">
        <f t="shared" si="13"/>
        <v>20939.120000000003</v>
      </c>
    </row>
    <row r="164" spans="1:19" ht="11.25">
      <c r="A164" s="157" t="s">
        <v>187</v>
      </c>
      <c r="B164" s="158" t="s">
        <v>24</v>
      </c>
      <c r="C164" s="158">
        <v>15</v>
      </c>
      <c r="D164" s="158">
        <v>30</v>
      </c>
      <c r="E164" s="159"/>
      <c r="F164" s="108">
        <f>VLOOKUP(B164,'[3]Referencia Mensual 2019'!$A$3:$N$8,14,FALSE)</f>
        <v>7632.120000000002</v>
      </c>
      <c r="G164" s="109">
        <f>VLOOKUP(B164,'[3]Referencia Mensual 2019'!$A$10:$N$15,14,FALSE)</f>
        <v>1213.8</v>
      </c>
      <c r="H164" s="109">
        <f>VLOOKUP(C164,'[3]Referencia Mensual 2019'!$A$24:$N$53,14,FALSE)</f>
        <v>4170.48</v>
      </c>
      <c r="I164" s="109">
        <f>VLOOKUP(B164,'[3]Referencia Mensual 2019'!$A$55:$N$60,14,FALSE)*D164</f>
        <v>7714.800000000001</v>
      </c>
      <c r="J164" s="110">
        <f>VLOOKUP(B164,'[3]Referencia Mensual 2019'!$A$62:$N$67,14,FALSE)*E164</f>
        <v>0</v>
      </c>
      <c r="K164" s="111">
        <f>SUM(F164:J164)</f>
        <v>20731.200000000004</v>
      </c>
      <c r="L164" s="112">
        <f>VLOOKUP(B164,'[3]Referencia Mensual 2019'!$A$69:$N$74,7,FALSE)</f>
        <v>630.21</v>
      </c>
      <c r="M164" s="113">
        <f>VLOOKUP(C164,'[3]Referencia Mensual 2019'!$A$24:$N$53,7,FALSE)*VLOOKUP(B164,'[3]Referencia Mensual 2019'!$A$83:$M$88,7,FALSE)+D164*VLOOKUP(B164,'[3]Referencia Mensual 2019'!$A$55:$N$60,7,FALSE)*VLOOKUP(B164,'[3]Referencia Mensual 2019'!$A$90:$M$95,7,FALSE)</f>
        <v>990.44</v>
      </c>
      <c r="N164" s="114">
        <f t="shared" si="10"/>
        <v>1620.65</v>
      </c>
      <c r="O164" s="115">
        <f>VLOOKUP(B164,'[3]Referencia Mensual 2019'!$A$69:$N$74,13,FALSE)</f>
        <v>630.21</v>
      </c>
      <c r="P164" s="113">
        <f>VLOOKUP(C164,'[3]Referencia Mensual 2019'!$A$24:$N$53,13,FALSE)*VLOOKUP(B164,'[3]Referencia Mensual 2019'!$A$83:$M$88,13,FALSE)+D164*VLOOKUP(B164,'[3]Referencia Mensual 2019'!$A$55:$N$60,13,FALSE)*VLOOKUP(B164,'[3]Referencia Mensual 2019'!$A$90:$M$95,13,FALSE)</f>
        <v>990.44</v>
      </c>
      <c r="Q164" s="114">
        <f t="shared" si="11"/>
        <v>1620.65</v>
      </c>
      <c r="R164" s="116">
        <f t="shared" si="12"/>
        <v>3241.3</v>
      </c>
      <c r="S164" s="117">
        <f t="shared" si="13"/>
        <v>23972.500000000004</v>
      </c>
    </row>
    <row r="165" spans="1:19" ht="12.75">
      <c r="A165" s="160" t="s">
        <v>224</v>
      </c>
      <c r="B165" s="161"/>
      <c r="C165" s="161"/>
      <c r="D165" s="161"/>
      <c r="E165" s="162"/>
      <c r="F165" s="136"/>
      <c r="G165" s="137"/>
      <c r="H165" s="137"/>
      <c r="I165" s="119"/>
      <c r="J165" s="138"/>
      <c r="K165" s="139"/>
      <c r="L165" s="136"/>
      <c r="M165" s="137"/>
      <c r="N165" s="140"/>
      <c r="O165" s="136"/>
      <c r="P165" s="137"/>
      <c r="Q165" s="140"/>
      <c r="R165" s="141"/>
      <c r="S165" s="142"/>
    </row>
    <row r="166" spans="1:19" ht="11.25">
      <c r="A166" s="157" t="s">
        <v>141</v>
      </c>
      <c r="B166" s="158" t="s">
        <v>24</v>
      </c>
      <c r="C166" s="158">
        <v>14</v>
      </c>
      <c r="D166" s="158">
        <v>21</v>
      </c>
      <c r="E166" s="159"/>
      <c r="F166" s="108">
        <f>VLOOKUP(B166,'[3]Referencia Mensual 2019'!$A$3:$N$8,14,FALSE)</f>
        <v>7632.120000000002</v>
      </c>
      <c r="G166" s="109">
        <f>VLOOKUP(B166,'[3]Referencia Mensual 2019'!$A$10:$N$15,14,FALSE)</f>
        <v>1213.8</v>
      </c>
      <c r="H166" s="109">
        <f>VLOOKUP(C166,'[3]Referencia Mensual 2019'!$A$24:$N$53,14,FALSE)</f>
        <v>3884.879999999999</v>
      </c>
      <c r="I166" s="109">
        <f>VLOOKUP(B166,'[3]Referencia Mensual 2019'!$A$55:$N$60,14,FALSE)*D166</f>
        <v>5400.360000000001</v>
      </c>
      <c r="J166" s="110">
        <f>VLOOKUP(B166,'[3]Referencia Mensual 2019'!$A$62:$N$67,14,FALSE)*E166</f>
        <v>0</v>
      </c>
      <c r="K166" s="111">
        <f>SUM(F166:J166)</f>
        <v>18131.160000000003</v>
      </c>
      <c r="L166" s="112">
        <f>VLOOKUP(B166,'[3]Referencia Mensual 2019'!$A$69:$N$74,7,FALSE)</f>
        <v>630.21</v>
      </c>
      <c r="M166" s="113">
        <f>VLOOKUP(C166,'[3]Referencia Mensual 2019'!$A$24:$N$53,7,FALSE)*VLOOKUP(B166,'[3]Referencia Mensual 2019'!$A$83:$M$88,7,FALSE)+D166*VLOOKUP(B166,'[3]Referencia Mensual 2019'!$A$55:$N$60,7,FALSE)*VLOOKUP(B166,'[3]Referencia Mensual 2019'!$A$90:$M$95,7,FALSE)</f>
        <v>773.7700000000001</v>
      </c>
      <c r="N166" s="114">
        <f t="shared" si="10"/>
        <v>1403.98</v>
      </c>
      <c r="O166" s="115">
        <f>VLOOKUP(B166,'[3]Referencia Mensual 2019'!$A$69:$N$74,13,FALSE)</f>
        <v>630.21</v>
      </c>
      <c r="P166" s="113">
        <f>VLOOKUP(C166,'[3]Referencia Mensual 2019'!$A$24:$N$53,13,FALSE)*VLOOKUP(B166,'[3]Referencia Mensual 2019'!$A$83:$M$88,13,FALSE)+D166*VLOOKUP(B166,'[3]Referencia Mensual 2019'!$A$55:$N$60,13,FALSE)*VLOOKUP(B166,'[3]Referencia Mensual 2019'!$A$90:$M$95,13,FALSE)</f>
        <v>773.7700000000001</v>
      </c>
      <c r="Q166" s="114">
        <f t="shared" si="11"/>
        <v>1403.98</v>
      </c>
      <c r="R166" s="116">
        <f t="shared" si="12"/>
        <v>2807.96</v>
      </c>
      <c r="S166" s="117">
        <f t="shared" si="13"/>
        <v>20939.120000000003</v>
      </c>
    </row>
    <row r="167" spans="1:19" ht="11.25">
      <c r="A167" s="168" t="s">
        <v>142</v>
      </c>
      <c r="B167" s="158" t="s">
        <v>24</v>
      </c>
      <c r="C167" s="158">
        <v>16</v>
      </c>
      <c r="D167" s="158">
        <v>29</v>
      </c>
      <c r="E167" s="159"/>
      <c r="F167" s="108">
        <f>VLOOKUP(B167,'[3]Referencia Mensual 2019'!$A$3:$N$8,14,FALSE)</f>
        <v>7632.120000000002</v>
      </c>
      <c r="G167" s="109">
        <f>VLOOKUP(B167,'[3]Referencia Mensual 2019'!$A$10:$N$15,14,FALSE)</f>
        <v>1213.8</v>
      </c>
      <c r="H167" s="109">
        <f>VLOOKUP(C167,'[3]Referencia Mensual 2019'!$A$24:$N$53,14,FALSE)</f>
        <v>4456.919999999999</v>
      </c>
      <c r="I167" s="109">
        <f>VLOOKUP(B167,'[3]Referencia Mensual 2019'!$A$55:$N$60,14,FALSE)*D167</f>
        <v>7457.64</v>
      </c>
      <c r="J167" s="110">
        <f>VLOOKUP(B167,'[3]Referencia Mensual 2019'!$A$62:$N$67,14,FALSE)*E167</f>
        <v>0</v>
      </c>
      <c r="K167" s="111">
        <f>SUM(F167:J167)</f>
        <v>20760.48</v>
      </c>
      <c r="L167" s="112">
        <f>VLOOKUP(B167,'[3]Referencia Mensual 2019'!$A$69:$N$74,7,FALSE)</f>
        <v>630.21</v>
      </c>
      <c r="M167" s="113">
        <f>VLOOKUP(C167,'[3]Referencia Mensual 2019'!$A$24:$N$53,7,FALSE)*VLOOKUP(B167,'[3]Referencia Mensual 2019'!$A$83:$M$88,7,FALSE)+D167*VLOOKUP(B167,'[3]Referencia Mensual 2019'!$A$55:$N$60,7,FALSE)*VLOOKUP(B167,'[3]Referencia Mensual 2019'!$A$90:$M$95,7,FALSE)</f>
        <v>992.8800000000001</v>
      </c>
      <c r="N167" s="114">
        <f t="shared" si="10"/>
        <v>1623.0900000000001</v>
      </c>
      <c r="O167" s="115">
        <f>VLOOKUP(B167,'[3]Referencia Mensual 2019'!$A$69:$N$74,13,FALSE)</f>
        <v>630.21</v>
      </c>
      <c r="P167" s="113">
        <f>VLOOKUP(C167,'[3]Referencia Mensual 2019'!$A$24:$N$53,13,FALSE)*VLOOKUP(B167,'[3]Referencia Mensual 2019'!$A$83:$M$88,13,FALSE)+D167*VLOOKUP(B167,'[3]Referencia Mensual 2019'!$A$55:$N$60,13,FALSE)*VLOOKUP(B167,'[3]Referencia Mensual 2019'!$A$90:$M$95,13,FALSE)</f>
        <v>992.8800000000001</v>
      </c>
      <c r="Q167" s="114">
        <f t="shared" si="11"/>
        <v>1623.0900000000001</v>
      </c>
      <c r="R167" s="116">
        <f t="shared" si="12"/>
        <v>3246.1800000000003</v>
      </c>
      <c r="S167" s="117">
        <f t="shared" si="13"/>
        <v>24006.66</v>
      </c>
    </row>
    <row r="168" spans="1:19" ht="12.75">
      <c r="A168" s="160" t="s">
        <v>59</v>
      </c>
      <c r="B168" s="161"/>
      <c r="C168" s="161"/>
      <c r="D168" s="161"/>
      <c r="E168" s="162"/>
      <c r="F168" s="118"/>
      <c r="G168" s="119"/>
      <c r="H168" s="119"/>
      <c r="I168" s="119"/>
      <c r="J168" s="120"/>
      <c r="K168" s="111"/>
      <c r="L168" s="121"/>
      <c r="M168" s="122"/>
      <c r="N168" s="123"/>
      <c r="O168" s="124"/>
      <c r="P168" s="122"/>
      <c r="Q168" s="123"/>
      <c r="R168" s="125"/>
      <c r="S168" s="117"/>
    </row>
    <row r="169" spans="1:19" ht="11.25">
      <c r="A169" s="157" t="s">
        <v>339</v>
      </c>
      <c r="B169" s="158" t="s">
        <v>24</v>
      </c>
      <c r="C169" s="158">
        <v>18</v>
      </c>
      <c r="D169" s="158">
        <v>36</v>
      </c>
      <c r="E169" s="159"/>
      <c r="F169" s="108">
        <f>VLOOKUP(B169,'[3]Referencia Mensual 2019'!$A$3:$N$8,14,FALSE)</f>
        <v>7632.120000000002</v>
      </c>
      <c r="G169" s="109">
        <f>VLOOKUP(B169,'[3]Referencia Mensual 2019'!$A$10:$N$15,14,FALSE)</f>
        <v>1213.8</v>
      </c>
      <c r="H169" s="109">
        <f>VLOOKUP(C169,'[3]Referencia Mensual 2019'!$A$24:$N$53,14,FALSE)</f>
        <v>5028.24</v>
      </c>
      <c r="I169" s="109">
        <f>VLOOKUP(B169,'[3]Referencia Mensual 2019'!$A$55:$N$60,14,FALSE)*D169</f>
        <v>9257.76</v>
      </c>
      <c r="J169" s="110">
        <f>VLOOKUP(B169,'[3]Referencia Mensual 2019'!$A$62:$N$67,14,FALSE)*E169</f>
        <v>0</v>
      </c>
      <c r="K169" s="111">
        <f>SUM(F169:J169)</f>
        <v>23131.920000000002</v>
      </c>
      <c r="L169" s="112">
        <f>VLOOKUP(B169,'[3]Referencia Mensual 2019'!$A$69:$N$74,7,FALSE)</f>
        <v>630.21</v>
      </c>
      <c r="M169" s="113">
        <f>VLOOKUP(C169,'[3]Referencia Mensual 2019'!$A$24:$N$53,7,FALSE)*VLOOKUP(B169,'[3]Referencia Mensual 2019'!$A$83:$M$88,7,FALSE)+D169*VLOOKUP(B169,'[3]Referencia Mensual 2019'!$A$55:$N$60,7,FALSE)*VLOOKUP(B169,'[3]Referencia Mensual 2019'!$A$90:$M$95,7,FALSE)</f>
        <v>1190.5</v>
      </c>
      <c r="N169" s="114">
        <f>+L169+M169</f>
        <v>1820.71</v>
      </c>
      <c r="O169" s="115">
        <f>VLOOKUP(B169,'[3]Referencia Mensual 2019'!$A$69:$N$74,13,FALSE)</f>
        <v>630.21</v>
      </c>
      <c r="P169" s="113">
        <f>VLOOKUP(C169,'[3]Referencia Mensual 2019'!$A$24:$N$53,13,FALSE)*VLOOKUP(B169,'[3]Referencia Mensual 2019'!$A$83:$M$88,13,FALSE)+D169*VLOOKUP(B169,'[3]Referencia Mensual 2019'!$A$55:$N$60,13,FALSE)*VLOOKUP(B169,'[3]Referencia Mensual 2019'!$A$90:$M$95,13,FALSE)</f>
        <v>1190.5</v>
      </c>
      <c r="Q169" s="114">
        <f>+O169+P169</f>
        <v>1820.71</v>
      </c>
      <c r="R169" s="116">
        <f>+Q169+N169</f>
        <v>3641.42</v>
      </c>
      <c r="S169" s="117">
        <f>+K169+R169</f>
        <v>26773.340000000004</v>
      </c>
    </row>
    <row r="170" spans="1:19" ht="11.25">
      <c r="A170" s="157" t="s">
        <v>59</v>
      </c>
      <c r="B170" s="158" t="s">
        <v>24</v>
      </c>
      <c r="C170" s="158">
        <v>12</v>
      </c>
      <c r="D170" s="158">
        <v>18</v>
      </c>
      <c r="E170" s="159"/>
      <c r="F170" s="108">
        <f>VLOOKUP(B170,'[3]Referencia Mensual 2019'!$A$3:$N$8,14,FALSE)</f>
        <v>7632.120000000002</v>
      </c>
      <c r="G170" s="109">
        <f>VLOOKUP(B170,'[3]Referencia Mensual 2019'!$A$10:$N$15,14,FALSE)</f>
        <v>1213.8</v>
      </c>
      <c r="H170" s="109">
        <f>VLOOKUP(C170,'[3]Referencia Mensual 2019'!$A$24:$N$53,14,FALSE)</f>
        <v>3312.48</v>
      </c>
      <c r="I170" s="109">
        <f>VLOOKUP(B170,'[3]Referencia Mensual 2019'!$A$55:$N$60,14,FALSE)*D170</f>
        <v>4628.88</v>
      </c>
      <c r="J170" s="110">
        <f>VLOOKUP(B170,'[3]Referencia Mensual 2019'!$A$62:$N$67,14,FALSE)*E170</f>
        <v>0</v>
      </c>
      <c r="K170" s="111">
        <f>SUM(F170:J170)</f>
        <v>16787.280000000002</v>
      </c>
      <c r="L170" s="112">
        <f>VLOOKUP(B170,'[3]Referencia Mensual 2019'!$A$69:$N$74,7,FALSE)</f>
        <v>630.21</v>
      </c>
      <c r="M170" s="113">
        <f>VLOOKUP(C170,'[3]Referencia Mensual 2019'!$A$24:$N$53,7,FALSE)*VLOOKUP(B170,'[3]Referencia Mensual 2019'!$A$83:$M$88,7,FALSE)+D170*VLOOKUP(B170,'[3]Referencia Mensual 2019'!$A$55:$N$60,7,FALSE)*VLOOKUP(B170,'[3]Referencia Mensual 2019'!$A$90:$M$95,7,FALSE)</f>
        <v>661.7800000000001</v>
      </c>
      <c r="N170" s="114">
        <f t="shared" si="10"/>
        <v>1291.9900000000002</v>
      </c>
      <c r="O170" s="115">
        <f>VLOOKUP(B170,'[3]Referencia Mensual 2019'!$A$69:$N$74,13,FALSE)</f>
        <v>630.21</v>
      </c>
      <c r="P170" s="113">
        <f>VLOOKUP(C170,'[3]Referencia Mensual 2019'!$A$24:$N$53,13,FALSE)*VLOOKUP(B170,'[3]Referencia Mensual 2019'!$A$83:$M$88,13,FALSE)+D170*VLOOKUP(B170,'[3]Referencia Mensual 2019'!$A$55:$N$60,13,FALSE)*VLOOKUP(B170,'[3]Referencia Mensual 2019'!$A$90:$M$95,13,FALSE)</f>
        <v>661.7800000000001</v>
      </c>
      <c r="Q170" s="114">
        <f t="shared" si="11"/>
        <v>1291.9900000000002</v>
      </c>
      <c r="R170" s="116">
        <f t="shared" si="12"/>
        <v>2583.9800000000005</v>
      </c>
      <c r="S170" s="117">
        <f t="shared" si="13"/>
        <v>19371.260000000002</v>
      </c>
    </row>
    <row r="171" spans="1:19" ht="11.25">
      <c r="A171" s="157" t="s">
        <v>60</v>
      </c>
      <c r="B171" s="158" t="s">
        <v>24</v>
      </c>
      <c r="C171" s="158">
        <v>14</v>
      </c>
      <c r="D171" s="158">
        <v>27</v>
      </c>
      <c r="E171" s="159"/>
      <c r="F171" s="108">
        <f>VLOOKUP(B171,'[3]Referencia Mensual 2019'!$A$3:$N$8,14,FALSE)</f>
        <v>7632.120000000002</v>
      </c>
      <c r="G171" s="109">
        <f>VLOOKUP(B171,'[3]Referencia Mensual 2019'!$A$10:$N$15,14,FALSE)</f>
        <v>1213.8</v>
      </c>
      <c r="H171" s="109">
        <f>VLOOKUP(C171,'[3]Referencia Mensual 2019'!$A$24:$N$53,14,FALSE)</f>
        <v>3884.879999999999</v>
      </c>
      <c r="I171" s="109">
        <f>VLOOKUP(B171,'[3]Referencia Mensual 2019'!$A$55:$N$60,14,FALSE)*D171</f>
        <v>6943.320000000001</v>
      </c>
      <c r="J171" s="110">
        <f>VLOOKUP(B171,'[3]Referencia Mensual 2019'!$A$62:$N$67,14,FALSE)*E171</f>
        <v>0</v>
      </c>
      <c r="K171" s="111">
        <f>SUM(F171:J171)</f>
        <v>19674.120000000003</v>
      </c>
      <c r="L171" s="112">
        <f>VLOOKUP(B171,'[3]Referencia Mensual 2019'!$A$69:$N$74,7,FALSE)</f>
        <v>630.21</v>
      </c>
      <c r="M171" s="113">
        <f>VLOOKUP(C171,'[3]Referencia Mensual 2019'!$A$24:$N$53,7,FALSE)*VLOOKUP(B171,'[3]Referencia Mensual 2019'!$A$83:$M$88,7,FALSE)+D171*VLOOKUP(B171,'[3]Referencia Mensual 2019'!$A$55:$N$60,7,FALSE)*VLOOKUP(B171,'[3]Referencia Mensual 2019'!$A$90:$M$95,7,FALSE)</f>
        <v>902.3500000000001</v>
      </c>
      <c r="N171" s="114">
        <f t="shared" si="10"/>
        <v>1532.5600000000002</v>
      </c>
      <c r="O171" s="115">
        <f>VLOOKUP(B171,'[3]Referencia Mensual 2019'!$A$69:$N$74,13,FALSE)</f>
        <v>630.21</v>
      </c>
      <c r="P171" s="113">
        <f>VLOOKUP(C171,'[3]Referencia Mensual 2019'!$A$24:$N$53,13,FALSE)*VLOOKUP(B171,'[3]Referencia Mensual 2019'!$A$83:$M$88,13,FALSE)+D171*VLOOKUP(B171,'[3]Referencia Mensual 2019'!$A$55:$N$60,13,FALSE)*VLOOKUP(B171,'[3]Referencia Mensual 2019'!$A$90:$M$95,13,FALSE)</f>
        <v>902.3500000000001</v>
      </c>
      <c r="Q171" s="114">
        <f t="shared" si="11"/>
        <v>1532.5600000000002</v>
      </c>
      <c r="R171" s="116">
        <f t="shared" si="12"/>
        <v>3065.1200000000003</v>
      </c>
      <c r="S171" s="117">
        <f t="shared" si="13"/>
        <v>22739.24</v>
      </c>
    </row>
    <row r="172" spans="1:19" ht="11.25">
      <c r="A172" s="157" t="s">
        <v>61</v>
      </c>
      <c r="B172" s="158" t="s">
        <v>24</v>
      </c>
      <c r="C172" s="158">
        <v>16</v>
      </c>
      <c r="D172" s="158">
        <v>33</v>
      </c>
      <c r="E172" s="159"/>
      <c r="F172" s="108">
        <f>VLOOKUP(B172,'[3]Referencia Mensual 2019'!$A$3:$N$8,14,FALSE)</f>
        <v>7632.120000000002</v>
      </c>
      <c r="G172" s="109">
        <f>VLOOKUP(B172,'[3]Referencia Mensual 2019'!$A$10:$N$15,14,FALSE)</f>
        <v>1213.8</v>
      </c>
      <c r="H172" s="109">
        <f>VLOOKUP(C172,'[3]Referencia Mensual 2019'!$A$24:$N$53,14,FALSE)</f>
        <v>4456.919999999999</v>
      </c>
      <c r="I172" s="109">
        <f>VLOOKUP(B172,'[3]Referencia Mensual 2019'!$A$55:$N$60,14,FALSE)*D172</f>
        <v>8486.28</v>
      </c>
      <c r="J172" s="110">
        <f>VLOOKUP(B172,'[3]Referencia Mensual 2019'!$A$62:$N$67,14,FALSE)*E172</f>
        <v>0</v>
      </c>
      <c r="K172" s="111">
        <f>SUM(F172:J172)</f>
        <v>21789.120000000003</v>
      </c>
      <c r="L172" s="112">
        <f>VLOOKUP(B172,'[3]Referencia Mensual 2019'!$A$69:$N$74,7,FALSE)</f>
        <v>630.21</v>
      </c>
      <c r="M172" s="113">
        <f>VLOOKUP(C172,'[3]Referencia Mensual 2019'!$A$24:$N$53,7,FALSE)*VLOOKUP(B172,'[3]Referencia Mensual 2019'!$A$83:$M$88,7,FALSE)+D172*VLOOKUP(B172,'[3]Referencia Mensual 2019'!$A$55:$N$60,7,FALSE)*VLOOKUP(B172,'[3]Referencia Mensual 2019'!$A$90:$M$95,7,FALSE)</f>
        <v>1078.6000000000001</v>
      </c>
      <c r="N172" s="114">
        <f t="shared" si="10"/>
        <v>1708.8100000000002</v>
      </c>
      <c r="O172" s="115">
        <f>VLOOKUP(B172,'[3]Referencia Mensual 2019'!$A$69:$N$74,13,FALSE)</f>
        <v>630.21</v>
      </c>
      <c r="P172" s="113">
        <f>VLOOKUP(C172,'[3]Referencia Mensual 2019'!$A$24:$N$53,13,FALSE)*VLOOKUP(B172,'[3]Referencia Mensual 2019'!$A$83:$M$88,13,FALSE)+D172*VLOOKUP(B172,'[3]Referencia Mensual 2019'!$A$55:$N$60,13,FALSE)*VLOOKUP(B172,'[3]Referencia Mensual 2019'!$A$90:$M$95,13,FALSE)</f>
        <v>1078.6000000000001</v>
      </c>
      <c r="Q172" s="114">
        <f t="shared" si="11"/>
        <v>1708.8100000000002</v>
      </c>
      <c r="R172" s="116">
        <f t="shared" si="12"/>
        <v>3417.6200000000003</v>
      </c>
      <c r="S172" s="117">
        <f t="shared" si="13"/>
        <v>25206.74</v>
      </c>
    </row>
    <row r="173" spans="1:19" ht="12.75">
      <c r="A173" s="160" t="s">
        <v>143</v>
      </c>
      <c r="B173" s="161"/>
      <c r="C173" s="161"/>
      <c r="D173" s="161"/>
      <c r="E173" s="162"/>
      <c r="F173" s="118"/>
      <c r="G173" s="119"/>
      <c r="H173" s="119"/>
      <c r="I173" s="119"/>
      <c r="J173" s="120"/>
      <c r="K173" s="111"/>
      <c r="L173" s="121"/>
      <c r="M173" s="122"/>
      <c r="N173" s="123"/>
      <c r="O173" s="124"/>
      <c r="P173" s="122"/>
      <c r="Q173" s="123"/>
      <c r="R173" s="125"/>
      <c r="S173" s="117"/>
    </row>
    <row r="174" spans="1:19" ht="11.25">
      <c r="A174" s="157" t="s">
        <v>143</v>
      </c>
      <c r="B174" s="158" t="s">
        <v>24</v>
      </c>
      <c r="C174" s="158">
        <v>14</v>
      </c>
      <c r="D174" s="158">
        <v>21</v>
      </c>
      <c r="E174" s="159"/>
      <c r="F174" s="108">
        <f>VLOOKUP(B174,'[3]Referencia Mensual 2019'!$A$3:$N$8,14,FALSE)</f>
        <v>7632.120000000002</v>
      </c>
      <c r="G174" s="109">
        <f>VLOOKUP(B174,'[3]Referencia Mensual 2019'!$A$10:$N$15,14,FALSE)</f>
        <v>1213.8</v>
      </c>
      <c r="H174" s="109">
        <f>VLOOKUP(C174,'[3]Referencia Mensual 2019'!$A$24:$N$53,14,FALSE)</f>
        <v>3884.879999999999</v>
      </c>
      <c r="I174" s="109">
        <f>VLOOKUP(B174,'[3]Referencia Mensual 2019'!$A$55:$N$60,14,FALSE)*D174</f>
        <v>5400.360000000001</v>
      </c>
      <c r="J174" s="110">
        <f>VLOOKUP(B174,'[3]Referencia Mensual 2019'!$A$62:$N$67,14,FALSE)*E174</f>
        <v>0</v>
      </c>
      <c r="K174" s="111">
        <f>SUM(F174:J174)</f>
        <v>18131.160000000003</v>
      </c>
      <c r="L174" s="112">
        <f>VLOOKUP(B174,'[3]Referencia Mensual 2019'!$A$69:$N$74,7,FALSE)</f>
        <v>630.21</v>
      </c>
      <c r="M174" s="113">
        <f>VLOOKUP(C174,'[3]Referencia Mensual 2019'!$A$24:$N$53,7,FALSE)*VLOOKUP(B174,'[3]Referencia Mensual 2019'!$A$83:$M$88,7,FALSE)+D174*VLOOKUP(B174,'[3]Referencia Mensual 2019'!$A$55:$N$60,7,FALSE)*VLOOKUP(B174,'[3]Referencia Mensual 2019'!$A$90:$M$95,7,FALSE)</f>
        <v>773.7700000000001</v>
      </c>
      <c r="N174" s="114">
        <f t="shared" si="10"/>
        <v>1403.98</v>
      </c>
      <c r="O174" s="115">
        <f>VLOOKUP(B174,'[3]Referencia Mensual 2019'!$A$69:$N$74,13,FALSE)</f>
        <v>630.21</v>
      </c>
      <c r="P174" s="113">
        <f>VLOOKUP(C174,'[3]Referencia Mensual 2019'!$A$24:$N$53,13,FALSE)*VLOOKUP(B174,'[3]Referencia Mensual 2019'!$A$83:$M$88,13,FALSE)+D174*VLOOKUP(B174,'[3]Referencia Mensual 2019'!$A$55:$N$60,13,FALSE)*VLOOKUP(B174,'[3]Referencia Mensual 2019'!$A$90:$M$95,13,FALSE)</f>
        <v>773.7700000000001</v>
      </c>
      <c r="Q174" s="114">
        <f t="shared" si="11"/>
        <v>1403.98</v>
      </c>
      <c r="R174" s="116">
        <f t="shared" si="12"/>
        <v>2807.96</v>
      </c>
      <c r="S174" s="117">
        <f t="shared" si="13"/>
        <v>20939.120000000003</v>
      </c>
    </row>
    <row r="175" spans="1:19" ht="11.25">
      <c r="A175" s="157" t="s">
        <v>144</v>
      </c>
      <c r="B175" s="158" t="s">
        <v>24</v>
      </c>
      <c r="C175" s="158">
        <v>16</v>
      </c>
      <c r="D175" s="158">
        <v>29</v>
      </c>
      <c r="E175" s="159">
        <v>1</v>
      </c>
      <c r="F175" s="108">
        <f>VLOOKUP(B175,'[3]Referencia Mensual 2019'!$A$3:$N$8,14,FALSE)</f>
        <v>7632.120000000002</v>
      </c>
      <c r="G175" s="109">
        <f>VLOOKUP(B175,'[3]Referencia Mensual 2019'!$A$10:$N$15,14,FALSE)</f>
        <v>1213.8</v>
      </c>
      <c r="H175" s="109">
        <f>VLOOKUP(C175,'[3]Referencia Mensual 2019'!$A$24:$N$53,14,FALSE)</f>
        <v>4456.919999999999</v>
      </c>
      <c r="I175" s="109">
        <f>VLOOKUP(B175,'[3]Referencia Mensual 2019'!$A$55:$N$60,14,FALSE)*D175</f>
        <v>7457.64</v>
      </c>
      <c r="J175" s="110">
        <f>VLOOKUP(B175,'[3]Referencia Mensual 2019'!$A$62:$N$67,14,FALSE)*E175</f>
        <v>257.16</v>
      </c>
      <c r="K175" s="111">
        <f>SUM(F175:J175)</f>
        <v>21017.64</v>
      </c>
      <c r="L175" s="112">
        <f>VLOOKUP(B175,'[3]Referencia Mensual 2019'!$A$69:$N$74,7,FALSE)</f>
        <v>630.21</v>
      </c>
      <c r="M175" s="113">
        <f>VLOOKUP(C175,'[3]Referencia Mensual 2019'!$A$24:$N$53,7,FALSE)*VLOOKUP(B175,'[3]Referencia Mensual 2019'!$A$83:$M$88,7,FALSE)+D175*VLOOKUP(B175,'[3]Referencia Mensual 2019'!$A$55:$N$60,7,FALSE)*VLOOKUP(B175,'[3]Referencia Mensual 2019'!$A$90:$M$95,7,FALSE)</f>
        <v>992.8800000000001</v>
      </c>
      <c r="N175" s="114">
        <f t="shared" si="10"/>
        <v>1623.0900000000001</v>
      </c>
      <c r="O175" s="115">
        <f>VLOOKUP(B175,'[3]Referencia Mensual 2019'!$A$69:$N$74,13,FALSE)</f>
        <v>630.21</v>
      </c>
      <c r="P175" s="113">
        <f>VLOOKUP(C175,'[3]Referencia Mensual 2019'!$A$24:$N$53,13,FALSE)*VLOOKUP(B175,'[3]Referencia Mensual 2019'!$A$83:$M$88,13,FALSE)+D175*VLOOKUP(B175,'[3]Referencia Mensual 2019'!$A$55:$N$60,13,FALSE)*VLOOKUP(B175,'[3]Referencia Mensual 2019'!$A$90:$M$95,13,FALSE)</f>
        <v>992.8800000000001</v>
      </c>
      <c r="Q175" s="114">
        <f t="shared" si="11"/>
        <v>1623.0900000000001</v>
      </c>
      <c r="R175" s="116">
        <f t="shared" si="12"/>
        <v>3246.1800000000003</v>
      </c>
      <c r="S175" s="117">
        <f t="shared" si="13"/>
        <v>24263.82</v>
      </c>
    </row>
    <row r="176" spans="1:19" ht="12.75">
      <c r="A176" s="160" t="s">
        <v>57</v>
      </c>
      <c r="B176" s="161"/>
      <c r="C176" s="161"/>
      <c r="D176" s="161"/>
      <c r="E176" s="162"/>
      <c r="F176" s="118"/>
      <c r="G176" s="119"/>
      <c r="H176" s="119"/>
      <c r="I176" s="119"/>
      <c r="J176" s="120"/>
      <c r="K176" s="111"/>
      <c r="L176" s="121"/>
      <c r="M176" s="122"/>
      <c r="N176" s="123"/>
      <c r="O176" s="124"/>
      <c r="P176" s="122"/>
      <c r="Q176" s="123"/>
      <c r="R176" s="125"/>
      <c r="S176" s="117"/>
    </row>
    <row r="177" spans="1:19" ht="11.25">
      <c r="A177" s="157" t="s">
        <v>57</v>
      </c>
      <c r="B177" s="158" t="s">
        <v>24</v>
      </c>
      <c r="C177" s="158">
        <v>14</v>
      </c>
      <c r="D177" s="158">
        <v>21</v>
      </c>
      <c r="E177" s="159"/>
      <c r="F177" s="108">
        <f>VLOOKUP(B177,'[3]Referencia Mensual 2019'!$A$3:$N$8,14,FALSE)</f>
        <v>7632.120000000002</v>
      </c>
      <c r="G177" s="109">
        <f>VLOOKUP(B177,'[3]Referencia Mensual 2019'!$A$10:$N$15,14,FALSE)</f>
        <v>1213.8</v>
      </c>
      <c r="H177" s="109">
        <f>VLOOKUP(C177,'[3]Referencia Mensual 2019'!$A$24:$N$53,14,FALSE)</f>
        <v>3884.879999999999</v>
      </c>
      <c r="I177" s="109">
        <f>VLOOKUP(B177,'[3]Referencia Mensual 2019'!$A$55:$N$60,14,FALSE)*D177</f>
        <v>5400.360000000001</v>
      </c>
      <c r="J177" s="110">
        <f>VLOOKUP(B177,'[3]Referencia Mensual 2019'!$A$62:$N$67,14,FALSE)*E177</f>
        <v>0</v>
      </c>
      <c r="K177" s="111">
        <f aca="true" t="shared" si="14" ref="K177:K182">SUM(F177:J177)</f>
        <v>18131.160000000003</v>
      </c>
      <c r="L177" s="112">
        <f>VLOOKUP(B177,'[3]Referencia Mensual 2019'!$A$69:$N$74,7,FALSE)</f>
        <v>630.21</v>
      </c>
      <c r="M177" s="113">
        <f>VLOOKUP(C177,'[3]Referencia Mensual 2019'!$A$24:$N$53,7,FALSE)*VLOOKUP(B177,'[3]Referencia Mensual 2019'!$A$83:$M$88,7,FALSE)+D177*VLOOKUP(B177,'[3]Referencia Mensual 2019'!$A$55:$N$60,7,FALSE)*VLOOKUP(B177,'[3]Referencia Mensual 2019'!$A$90:$M$95,7,FALSE)</f>
        <v>773.7700000000001</v>
      </c>
      <c r="N177" s="114">
        <f t="shared" si="10"/>
        <v>1403.98</v>
      </c>
      <c r="O177" s="115">
        <f>VLOOKUP(B177,'[3]Referencia Mensual 2019'!$A$69:$N$74,13,FALSE)</f>
        <v>630.21</v>
      </c>
      <c r="P177" s="113">
        <f>VLOOKUP(C177,'[3]Referencia Mensual 2019'!$A$24:$N$53,13,FALSE)*VLOOKUP(B177,'[3]Referencia Mensual 2019'!$A$83:$M$88,13,FALSE)+D177*VLOOKUP(B177,'[3]Referencia Mensual 2019'!$A$55:$N$60,13,FALSE)*VLOOKUP(B177,'[3]Referencia Mensual 2019'!$A$90:$M$95,13,FALSE)</f>
        <v>773.7700000000001</v>
      </c>
      <c r="Q177" s="114">
        <f t="shared" si="11"/>
        <v>1403.98</v>
      </c>
      <c r="R177" s="116">
        <f t="shared" si="12"/>
        <v>2807.96</v>
      </c>
      <c r="S177" s="117">
        <f t="shared" si="13"/>
        <v>20939.120000000003</v>
      </c>
    </row>
    <row r="178" spans="1:19" ht="11.25">
      <c r="A178" s="157" t="s">
        <v>58</v>
      </c>
      <c r="B178" s="158" t="s">
        <v>24</v>
      </c>
      <c r="C178" s="158">
        <v>16</v>
      </c>
      <c r="D178" s="158">
        <v>29</v>
      </c>
      <c r="E178" s="159"/>
      <c r="F178" s="108">
        <f>VLOOKUP(B178,'[3]Referencia Mensual 2019'!$A$3:$N$8,14,FALSE)</f>
        <v>7632.120000000002</v>
      </c>
      <c r="G178" s="109">
        <f>VLOOKUP(B178,'[3]Referencia Mensual 2019'!$A$10:$N$15,14,FALSE)</f>
        <v>1213.8</v>
      </c>
      <c r="H178" s="109">
        <f>VLOOKUP(C178,'[3]Referencia Mensual 2019'!$A$24:$N$53,14,FALSE)</f>
        <v>4456.919999999999</v>
      </c>
      <c r="I178" s="109">
        <f>VLOOKUP(B178,'[3]Referencia Mensual 2019'!$A$55:$N$60,14,FALSE)*D178</f>
        <v>7457.64</v>
      </c>
      <c r="J178" s="110">
        <f>VLOOKUP(B178,'[3]Referencia Mensual 2019'!$A$62:$N$67,14,FALSE)*E178</f>
        <v>0</v>
      </c>
      <c r="K178" s="111">
        <f t="shared" si="14"/>
        <v>20760.48</v>
      </c>
      <c r="L178" s="112">
        <f>VLOOKUP(B178,'[3]Referencia Mensual 2019'!$A$69:$N$74,7,FALSE)</f>
        <v>630.21</v>
      </c>
      <c r="M178" s="113">
        <f>VLOOKUP(C178,'[3]Referencia Mensual 2019'!$A$24:$N$53,7,FALSE)*VLOOKUP(B178,'[3]Referencia Mensual 2019'!$A$83:$M$88,7,FALSE)+D178*VLOOKUP(B178,'[3]Referencia Mensual 2019'!$A$55:$N$60,7,FALSE)*VLOOKUP(B178,'[3]Referencia Mensual 2019'!$A$90:$M$95,7,FALSE)</f>
        <v>992.8800000000001</v>
      </c>
      <c r="N178" s="114">
        <f t="shared" si="10"/>
        <v>1623.0900000000001</v>
      </c>
      <c r="O178" s="115">
        <f>VLOOKUP(B178,'[3]Referencia Mensual 2019'!$A$69:$N$74,13,FALSE)</f>
        <v>630.21</v>
      </c>
      <c r="P178" s="113">
        <f>VLOOKUP(C178,'[3]Referencia Mensual 2019'!$A$24:$N$53,13,FALSE)*VLOOKUP(B178,'[3]Referencia Mensual 2019'!$A$83:$M$88,13,FALSE)+D178*VLOOKUP(B178,'[3]Referencia Mensual 2019'!$A$55:$N$60,13,FALSE)*VLOOKUP(B178,'[3]Referencia Mensual 2019'!$A$90:$M$95,13,FALSE)</f>
        <v>992.8800000000001</v>
      </c>
      <c r="Q178" s="114">
        <f t="shared" si="11"/>
        <v>1623.0900000000001</v>
      </c>
      <c r="R178" s="116">
        <f t="shared" si="12"/>
        <v>3246.1800000000003</v>
      </c>
      <c r="S178" s="117">
        <f t="shared" si="13"/>
        <v>24006.66</v>
      </c>
    </row>
    <row r="179" spans="1:19" ht="22.5">
      <c r="A179" s="157" t="s">
        <v>178</v>
      </c>
      <c r="B179" s="158" t="s">
        <v>24</v>
      </c>
      <c r="C179" s="158">
        <v>16</v>
      </c>
      <c r="D179" s="158">
        <v>29</v>
      </c>
      <c r="E179" s="159">
        <v>4</v>
      </c>
      <c r="F179" s="108">
        <f>VLOOKUP(B179,'[3]Referencia Mensual 2019'!$A$3:$N$8,14,FALSE)</f>
        <v>7632.120000000002</v>
      </c>
      <c r="G179" s="109">
        <f>VLOOKUP(B179,'[3]Referencia Mensual 2019'!$A$10:$N$15,14,FALSE)</f>
        <v>1213.8</v>
      </c>
      <c r="H179" s="109">
        <f>VLOOKUP(C179,'[3]Referencia Mensual 2019'!$A$24:$N$53,14,FALSE)</f>
        <v>4456.919999999999</v>
      </c>
      <c r="I179" s="109">
        <f>VLOOKUP(B179,'[3]Referencia Mensual 2019'!$A$55:$N$60,14,FALSE)*D179</f>
        <v>7457.64</v>
      </c>
      <c r="J179" s="110">
        <f>VLOOKUP(B179,'[3]Referencia Mensual 2019'!$A$62:$N$67,14,FALSE)*E179</f>
        <v>1028.64</v>
      </c>
      <c r="K179" s="111">
        <f t="shared" si="14"/>
        <v>21789.12</v>
      </c>
      <c r="L179" s="112">
        <f>VLOOKUP(B179,'[3]Referencia Mensual 2019'!$A$69:$N$74,7,FALSE)</f>
        <v>630.21</v>
      </c>
      <c r="M179" s="113">
        <f>VLOOKUP(C179,'[3]Referencia Mensual 2019'!$A$24:$N$53,7,FALSE)*VLOOKUP(B179,'[3]Referencia Mensual 2019'!$A$83:$M$88,7,FALSE)+D179*VLOOKUP(B179,'[3]Referencia Mensual 2019'!$A$55:$N$60,7,FALSE)*VLOOKUP(B179,'[3]Referencia Mensual 2019'!$A$90:$M$95,7,FALSE)</f>
        <v>992.8800000000001</v>
      </c>
      <c r="N179" s="114">
        <f t="shared" si="10"/>
        <v>1623.0900000000001</v>
      </c>
      <c r="O179" s="115">
        <f>VLOOKUP(B179,'[3]Referencia Mensual 2019'!$A$69:$N$74,13,FALSE)</f>
        <v>630.21</v>
      </c>
      <c r="P179" s="113">
        <f>VLOOKUP(C179,'[3]Referencia Mensual 2019'!$A$24:$N$53,13,FALSE)*VLOOKUP(B179,'[3]Referencia Mensual 2019'!$A$83:$M$88,13,FALSE)+D179*VLOOKUP(B179,'[3]Referencia Mensual 2019'!$A$55:$N$60,13,FALSE)*VLOOKUP(B179,'[3]Referencia Mensual 2019'!$A$90:$M$95,13,FALSE)</f>
        <v>992.8800000000001</v>
      </c>
      <c r="Q179" s="114">
        <f t="shared" si="11"/>
        <v>1623.0900000000001</v>
      </c>
      <c r="R179" s="116">
        <f t="shared" si="12"/>
        <v>3246.1800000000003</v>
      </c>
      <c r="S179" s="117">
        <f t="shared" si="13"/>
        <v>25035.3</v>
      </c>
    </row>
    <row r="180" spans="1:19" ht="33.75">
      <c r="A180" s="157" t="s">
        <v>145</v>
      </c>
      <c r="B180" s="158" t="s">
        <v>24</v>
      </c>
      <c r="C180" s="158">
        <v>16</v>
      </c>
      <c r="D180" s="158">
        <v>29</v>
      </c>
      <c r="E180" s="159">
        <v>5</v>
      </c>
      <c r="F180" s="108">
        <f>VLOOKUP(B180,'[3]Referencia Mensual 2019'!$A$3:$N$8,14,FALSE)</f>
        <v>7632.120000000002</v>
      </c>
      <c r="G180" s="109">
        <f>VLOOKUP(B180,'[3]Referencia Mensual 2019'!$A$10:$N$15,14,FALSE)</f>
        <v>1213.8</v>
      </c>
      <c r="H180" s="109">
        <f>VLOOKUP(C180,'[3]Referencia Mensual 2019'!$A$24:$N$53,14,FALSE)</f>
        <v>4456.919999999999</v>
      </c>
      <c r="I180" s="109">
        <f>VLOOKUP(B180,'[3]Referencia Mensual 2019'!$A$55:$N$60,14,FALSE)*D180</f>
        <v>7457.64</v>
      </c>
      <c r="J180" s="110">
        <f>VLOOKUP(B180,'[3]Referencia Mensual 2019'!$A$62:$N$67,14,FALSE)*E180</f>
        <v>1285.8000000000002</v>
      </c>
      <c r="K180" s="111">
        <f t="shared" si="14"/>
        <v>22046.28</v>
      </c>
      <c r="L180" s="112">
        <f>VLOOKUP(B180,'[3]Referencia Mensual 2019'!$A$69:$N$74,7,FALSE)</f>
        <v>630.21</v>
      </c>
      <c r="M180" s="113">
        <f>VLOOKUP(C180,'[3]Referencia Mensual 2019'!$A$24:$N$53,7,FALSE)*VLOOKUP(B180,'[3]Referencia Mensual 2019'!$A$83:$M$88,7,FALSE)+D180*VLOOKUP(B180,'[3]Referencia Mensual 2019'!$A$55:$N$60,7,FALSE)*VLOOKUP(B180,'[3]Referencia Mensual 2019'!$A$90:$M$95,7,FALSE)</f>
        <v>992.8800000000001</v>
      </c>
      <c r="N180" s="114">
        <f t="shared" si="10"/>
        <v>1623.0900000000001</v>
      </c>
      <c r="O180" s="115">
        <f>VLOOKUP(B180,'[3]Referencia Mensual 2019'!$A$69:$N$74,13,FALSE)</f>
        <v>630.21</v>
      </c>
      <c r="P180" s="113">
        <f>VLOOKUP(C180,'[3]Referencia Mensual 2019'!$A$24:$N$53,13,FALSE)*VLOOKUP(B180,'[3]Referencia Mensual 2019'!$A$83:$M$88,13,FALSE)+D180*VLOOKUP(B180,'[3]Referencia Mensual 2019'!$A$55:$N$60,13,FALSE)*VLOOKUP(B180,'[3]Referencia Mensual 2019'!$A$90:$M$95,13,FALSE)</f>
        <v>992.8800000000001</v>
      </c>
      <c r="Q180" s="114">
        <f t="shared" si="11"/>
        <v>1623.0900000000001</v>
      </c>
      <c r="R180" s="116">
        <f t="shared" si="12"/>
        <v>3246.1800000000003</v>
      </c>
      <c r="S180" s="117">
        <f t="shared" si="13"/>
        <v>25292.46</v>
      </c>
    </row>
    <row r="181" spans="1:19" ht="22.5">
      <c r="A181" s="157" t="s">
        <v>179</v>
      </c>
      <c r="B181" s="158" t="s">
        <v>24</v>
      </c>
      <c r="C181" s="158">
        <v>18</v>
      </c>
      <c r="D181" s="158">
        <v>30</v>
      </c>
      <c r="E181" s="159">
        <v>2</v>
      </c>
      <c r="F181" s="108">
        <f>VLOOKUP(B181,'[3]Referencia Mensual 2019'!$A$3:$N$8,14,FALSE)</f>
        <v>7632.120000000002</v>
      </c>
      <c r="G181" s="109">
        <f>VLOOKUP(B181,'[3]Referencia Mensual 2019'!$A$10:$N$15,14,FALSE)</f>
        <v>1213.8</v>
      </c>
      <c r="H181" s="109">
        <f>VLOOKUP(C181,'[3]Referencia Mensual 2019'!$A$24:$N$53,14,FALSE)</f>
        <v>5028.24</v>
      </c>
      <c r="I181" s="109">
        <f>VLOOKUP(B181,'[3]Referencia Mensual 2019'!$A$55:$N$60,14,FALSE)*D181</f>
        <v>7714.800000000001</v>
      </c>
      <c r="J181" s="110">
        <f>VLOOKUP(B181,'[3]Referencia Mensual 2019'!$A$62:$N$67,14,FALSE)*E181</f>
        <v>514.32</v>
      </c>
      <c r="K181" s="111">
        <f t="shared" si="14"/>
        <v>22103.280000000002</v>
      </c>
      <c r="L181" s="112">
        <f>VLOOKUP(B181,'[3]Referencia Mensual 2019'!$A$69:$N$74,7,FALSE)</f>
        <v>630.21</v>
      </c>
      <c r="M181" s="113">
        <f>VLOOKUP(C181,'[3]Referencia Mensual 2019'!$A$24:$N$53,7,FALSE)*VLOOKUP(B181,'[3]Referencia Mensual 2019'!$A$83:$M$88,7,FALSE)+D181*VLOOKUP(B181,'[3]Referencia Mensual 2019'!$A$55:$N$60,7,FALSE)*VLOOKUP(B181,'[3]Referencia Mensual 2019'!$A$90:$M$95,7,FALSE)</f>
        <v>1061.92</v>
      </c>
      <c r="N181" s="114">
        <f t="shared" si="10"/>
        <v>1692.13</v>
      </c>
      <c r="O181" s="115">
        <f>VLOOKUP(B181,'[3]Referencia Mensual 2019'!$A$69:$N$74,13,FALSE)</f>
        <v>630.21</v>
      </c>
      <c r="P181" s="113">
        <f>VLOOKUP(C181,'[3]Referencia Mensual 2019'!$A$24:$N$53,13,FALSE)*VLOOKUP(B181,'[3]Referencia Mensual 2019'!$A$83:$M$88,13,FALSE)+D181*VLOOKUP(B181,'[3]Referencia Mensual 2019'!$A$55:$N$60,13,FALSE)*VLOOKUP(B181,'[3]Referencia Mensual 2019'!$A$90:$M$95,13,FALSE)</f>
        <v>1061.92</v>
      </c>
      <c r="Q181" s="114">
        <f t="shared" si="11"/>
        <v>1692.13</v>
      </c>
      <c r="R181" s="116">
        <f t="shared" si="12"/>
        <v>3384.26</v>
      </c>
      <c r="S181" s="117">
        <f t="shared" si="13"/>
        <v>25487.54</v>
      </c>
    </row>
    <row r="182" spans="1:19" ht="33.75">
      <c r="A182" s="157" t="s">
        <v>146</v>
      </c>
      <c r="B182" s="158" t="s">
        <v>24</v>
      </c>
      <c r="C182" s="158">
        <v>18</v>
      </c>
      <c r="D182" s="158">
        <v>30</v>
      </c>
      <c r="E182" s="159">
        <v>1</v>
      </c>
      <c r="F182" s="108">
        <f>VLOOKUP(B182,'[3]Referencia Mensual 2019'!$A$3:$N$8,14,FALSE)</f>
        <v>7632.120000000002</v>
      </c>
      <c r="G182" s="109">
        <f>VLOOKUP(B182,'[3]Referencia Mensual 2019'!$A$10:$N$15,14,FALSE)</f>
        <v>1213.8</v>
      </c>
      <c r="H182" s="109">
        <f>VLOOKUP(C182,'[3]Referencia Mensual 2019'!$A$24:$N$53,14,FALSE)</f>
        <v>5028.24</v>
      </c>
      <c r="I182" s="109">
        <f>VLOOKUP(B182,'[3]Referencia Mensual 2019'!$A$55:$N$60,14,FALSE)*D182</f>
        <v>7714.800000000001</v>
      </c>
      <c r="J182" s="110">
        <f>VLOOKUP(B182,'[3]Referencia Mensual 2019'!$A$62:$N$67,14,FALSE)*E182</f>
        <v>257.16</v>
      </c>
      <c r="K182" s="111">
        <f t="shared" si="14"/>
        <v>21846.120000000003</v>
      </c>
      <c r="L182" s="112">
        <f>VLOOKUP(B182,'[3]Referencia Mensual 2019'!$A$69:$N$74,7,FALSE)</f>
        <v>630.21</v>
      </c>
      <c r="M182" s="113">
        <f>VLOOKUP(C182,'[3]Referencia Mensual 2019'!$A$24:$N$53,7,FALSE)*VLOOKUP(B182,'[3]Referencia Mensual 2019'!$A$83:$M$88,7,FALSE)+D182*VLOOKUP(B182,'[3]Referencia Mensual 2019'!$A$55:$N$60,7,FALSE)*VLOOKUP(B182,'[3]Referencia Mensual 2019'!$A$90:$M$95,7,FALSE)</f>
        <v>1061.92</v>
      </c>
      <c r="N182" s="114">
        <f t="shared" si="10"/>
        <v>1692.13</v>
      </c>
      <c r="O182" s="115">
        <f>VLOOKUP(B182,'[3]Referencia Mensual 2019'!$A$69:$N$74,13,FALSE)</f>
        <v>630.21</v>
      </c>
      <c r="P182" s="113">
        <f>VLOOKUP(C182,'[3]Referencia Mensual 2019'!$A$24:$N$53,13,FALSE)*VLOOKUP(B182,'[3]Referencia Mensual 2019'!$A$83:$M$88,13,FALSE)+D182*VLOOKUP(B182,'[3]Referencia Mensual 2019'!$A$55:$N$60,13,FALSE)*VLOOKUP(B182,'[3]Referencia Mensual 2019'!$A$90:$M$95,13,FALSE)</f>
        <v>1061.92</v>
      </c>
      <c r="Q182" s="114">
        <f t="shared" si="11"/>
        <v>1692.13</v>
      </c>
      <c r="R182" s="116">
        <f t="shared" si="12"/>
        <v>3384.26</v>
      </c>
      <c r="S182" s="117">
        <f t="shared" si="13"/>
        <v>25230.380000000005</v>
      </c>
    </row>
    <row r="183" spans="1:19" ht="12.75">
      <c r="A183" s="160" t="s">
        <v>225</v>
      </c>
      <c r="B183" s="161"/>
      <c r="C183" s="161"/>
      <c r="D183" s="161"/>
      <c r="E183" s="162"/>
      <c r="F183" s="118"/>
      <c r="G183" s="119"/>
      <c r="H183" s="119"/>
      <c r="I183" s="119"/>
      <c r="J183" s="120"/>
      <c r="K183" s="111"/>
      <c r="L183" s="121"/>
      <c r="M183" s="122"/>
      <c r="N183" s="123"/>
      <c r="O183" s="124"/>
      <c r="P183" s="122"/>
      <c r="Q183" s="123"/>
      <c r="R183" s="125"/>
      <c r="S183" s="117"/>
    </row>
    <row r="184" spans="1:19" ht="11.25">
      <c r="A184" s="157" t="s">
        <v>147</v>
      </c>
      <c r="B184" s="158" t="s">
        <v>24</v>
      </c>
      <c r="C184" s="158">
        <v>14</v>
      </c>
      <c r="D184" s="158">
        <v>21</v>
      </c>
      <c r="E184" s="159"/>
      <c r="F184" s="108">
        <f>VLOOKUP(B184,'[3]Referencia Mensual 2019'!$A$3:$N$8,14,FALSE)</f>
        <v>7632.120000000002</v>
      </c>
      <c r="G184" s="109">
        <f>VLOOKUP(B184,'[3]Referencia Mensual 2019'!$A$10:$N$15,14,FALSE)</f>
        <v>1213.8</v>
      </c>
      <c r="H184" s="109">
        <f>VLOOKUP(C184,'[3]Referencia Mensual 2019'!$A$24:$N$53,14,FALSE)</f>
        <v>3884.879999999999</v>
      </c>
      <c r="I184" s="109">
        <f>VLOOKUP(B184,'[3]Referencia Mensual 2019'!$A$55:$N$60,14,FALSE)*D184</f>
        <v>5400.360000000001</v>
      </c>
      <c r="J184" s="110">
        <f>VLOOKUP(B184,'[3]Referencia Mensual 2019'!$A$62:$N$67,14,FALSE)*E184</f>
        <v>0</v>
      </c>
      <c r="K184" s="111">
        <f>SUM(F184:J184)</f>
        <v>18131.160000000003</v>
      </c>
      <c r="L184" s="112">
        <f>VLOOKUP(B184,'[3]Referencia Mensual 2019'!$A$69:$N$74,7,FALSE)</f>
        <v>630.21</v>
      </c>
      <c r="M184" s="113">
        <f>VLOOKUP(C184,'[3]Referencia Mensual 2019'!$A$24:$N$53,7,FALSE)*VLOOKUP(B184,'[3]Referencia Mensual 2019'!$A$83:$M$88,7,FALSE)+D184*VLOOKUP(B184,'[3]Referencia Mensual 2019'!$A$55:$N$60,7,FALSE)*VLOOKUP(B184,'[3]Referencia Mensual 2019'!$A$90:$M$95,7,FALSE)</f>
        <v>773.7700000000001</v>
      </c>
      <c r="N184" s="114">
        <f t="shared" si="10"/>
        <v>1403.98</v>
      </c>
      <c r="O184" s="115">
        <f>VLOOKUP(B184,'[3]Referencia Mensual 2019'!$A$69:$N$74,13,FALSE)</f>
        <v>630.21</v>
      </c>
      <c r="P184" s="113">
        <f>VLOOKUP(C184,'[3]Referencia Mensual 2019'!$A$24:$N$53,13,FALSE)*VLOOKUP(B184,'[3]Referencia Mensual 2019'!$A$83:$M$88,13,FALSE)+D184*VLOOKUP(B184,'[3]Referencia Mensual 2019'!$A$55:$N$60,13,FALSE)*VLOOKUP(B184,'[3]Referencia Mensual 2019'!$A$90:$M$95,13,FALSE)</f>
        <v>773.7700000000001</v>
      </c>
      <c r="Q184" s="114">
        <f t="shared" si="11"/>
        <v>1403.98</v>
      </c>
      <c r="R184" s="116">
        <f t="shared" si="12"/>
        <v>2807.96</v>
      </c>
      <c r="S184" s="117">
        <f t="shared" si="13"/>
        <v>20939.120000000003</v>
      </c>
    </row>
    <row r="185" spans="1:19" ht="11.25">
      <c r="A185" s="157" t="s">
        <v>148</v>
      </c>
      <c r="B185" s="158" t="s">
        <v>24</v>
      </c>
      <c r="C185" s="158">
        <v>15</v>
      </c>
      <c r="D185" s="158">
        <v>29</v>
      </c>
      <c r="E185" s="159"/>
      <c r="F185" s="108">
        <f>VLOOKUP(B185,'[3]Referencia Mensual 2019'!$A$3:$N$8,14,FALSE)</f>
        <v>7632.120000000002</v>
      </c>
      <c r="G185" s="109">
        <f>VLOOKUP(B185,'[3]Referencia Mensual 2019'!$A$10:$N$15,14,FALSE)</f>
        <v>1213.8</v>
      </c>
      <c r="H185" s="109">
        <f>VLOOKUP(C185,'[3]Referencia Mensual 2019'!$A$24:$N$53,14,FALSE)</f>
        <v>4170.48</v>
      </c>
      <c r="I185" s="109">
        <f>VLOOKUP(B185,'[3]Referencia Mensual 2019'!$A$55:$N$60,14,FALSE)*D185</f>
        <v>7457.64</v>
      </c>
      <c r="J185" s="110">
        <f>VLOOKUP(B185,'[3]Referencia Mensual 2019'!$A$62:$N$67,14,FALSE)*E185</f>
        <v>0</v>
      </c>
      <c r="K185" s="111">
        <f>SUM(F185:J185)</f>
        <v>20474.04</v>
      </c>
      <c r="L185" s="112">
        <f>VLOOKUP(B185,'[3]Referencia Mensual 2019'!$A$69:$N$74,7,FALSE)</f>
        <v>630.21</v>
      </c>
      <c r="M185" s="113">
        <f>VLOOKUP(C185,'[3]Referencia Mensual 2019'!$A$24:$N$53,7,FALSE)*VLOOKUP(B185,'[3]Referencia Mensual 2019'!$A$83:$M$88,7,FALSE)+D185*VLOOKUP(B185,'[3]Referencia Mensual 2019'!$A$55:$N$60,7,FALSE)*VLOOKUP(B185,'[3]Referencia Mensual 2019'!$A$90:$M$95,7,FALSE)</f>
        <v>969.0100000000001</v>
      </c>
      <c r="N185" s="114">
        <f t="shared" si="10"/>
        <v>1599.2200000000003</v>
      </c>
      <c r="O185" s="115">
        <f>VLOOKUP(B185,'[3]Referencia Mensual 2019'!$A$69:$N$74,13,FALSE)</f>
        <v>630.21</v>
      </c>
      <c r="P185" s="113">
        <f>VLOOKUP(C185,'[3]Referencia Mensual 2019'!$A$24:$N$53,13,FALSE)*VLOOKUP(B185,'[3]Referencia Mensual 2019'!$A$83:$M$88,13,FALSE)+D185*VLOOKUP(B185,'[3]Referencia Mensual 2019'!$A$55:$N$60,13,FALSE)*VLOOKUP(B185,'[3]Referencia Mensual 2019'!$A$90:$M$95,13,FALSE)</f>
        <v>969.0100000000001</v>
      </c>
      <c r="Q185" s="114">
        <f t="shared" si="11"/>
        <v>1599.2200000000003</v>
      </c>
      <c r="R185" s="116">
        <f t="shared" si="12"/>
        <v>3198.4400000000005</v>
      </c>
      <c r="S185" s="117">
        <f t="shared" si="13"/>
        <v>23672.480000000003</v>
      </c>
    </row>
    <row r="186" spans="1:19" ht="33.75">
      <c r="A186" s="157" t="s">
        <v>149</v>
      </c>
      <c r="B186" s="158" t="s">
        <v>24</v>
      </c>
      <c r="C186" s="158">
        <v>15</v>
      </c>
      <c r="D186" s="158">
        <v>29</v>
      </c>
      <c r="E186" s="159">
        <v>8</v>
      </c>
      <c r="F186" s="108">
        <f>VLOOKUP(B186,'[3]Referencia Mensual 2019'!$A$3:$N$8,14,FALSE)</f>
        <v>7632.120000000002</v>
      </c>
      <c r="G186" s="109">
        <f>VLOOKUP(B186,'[3]Referencia Mensual 2019'!$A$10:$N$15,14,FALSE)</f>
        <v>1213.8</v>
      </c>
      <c r="H186" s="109">
        <f>VLOOKUP(C186,'[3]Referencia Mensual 2019'!$A$24:$N$53,14,FALSE)</f>
        <v>4170.48</v>
      </c>
      <c r="I186" s="109">
        <f>VLOOKUP(B186,'[3]Referencia Mensual 2019'!$A$55:$N$60,14,FALSE)*D186</f>
        <v>7457.64</v>
      </c>
      <c r="J186" s="110">
        <f>VLOOKUP(B186,'[3]Referencia Mensual 2019'!$A$62:$N$67,14,FALSE)*E186</f>
        <v>2057.28</v>
      </c>
      <c r="K186" s="111">
        <f>SUM(F186:J186)</f>
        <v>22531.32</v>
      </c>
      <c r="L186" s="112">
        <f>VLOOKUP(B186,'[3]Referencia Mensual 2019'!$A$69:$N$74,7,FALSE)</f>
        <v>630.21</v>
      </c>
      <c r="M186" s="113">
        <f>VLOOKUP(C186,'[3]Referencia Mensual 2019'!$A$24:$N$53,7,FALSE)*VLOOKUP(B186,'[3]Referencia Mensual 2019'!$A$83:$M$88,7,FALSE)+D186*VLOOKUP(B186,'[3]Referencia Mensual 2019'!$A$55:$N$60,7,FALSE)*VLOOKUP(B186,'[3]Referencia Mensual 2019'!$A$90:$M$95,7,FALSE)</f>
        <v>969.0100000000001</v>
      </c>
      <c r="N186" s="114">
        <f t="shared" si="10"/>
        <v>1599.2200000000003</v>
      </c>
      <c r="O186" s="115">
        <f>VLOOKUP(B186,'[3]Referencia Mensual 2019'!$A$69:$N$74,13,FALSE)</f>
        <v>630.21</v>
      </c>
      <c r="P186" s="113">
        <f>VLOOKUP(C186,'[3]Referencia Mensual 2019'!$A$24:$N$53,13,FALSE)*VLOOKUP(B186,'[3]Referencia Mensual 2019'!$A$83:$M$88,13,FALSE)+D186*VLOOKUP(B186,'[3]Referencia Mensual 2019'!$A$55:$N$60,13,FALSE)*VLOOKUP(B186,'[3]Referencia Mensual 2019'!$A$90:$M$95,13,FALSE)</f>
        <v>969.0100000000001</v>
      </c>
      <c r="Q186" s="114">
        <f t="shared" si="11"/>
        <v>1599.2200000000003</v>
      </c>
      <c r="R186" s="116">
        <f t="shared" si="12"/>
        <v>3198.4400000000005</v>
      </c>
      <c r="S186" s="117">
        <f t="shared" si="13"/>
        <v>25729.760000000002</v>
      </c>
    </row>
    <row r="187" spans="1:19" ht="33.75">
      <c r="A187" s="157" t="s">
        <v>150</v>
      </c>
      <c r="B187" s="158" t="s">
        <v>24</v>
      </c>
      <c r="C187" s="158">
        <v>15</v>
      </c>
      <c r="D187" s="158">
        <v>29</v>
      </c>
      <c r="E187" s="159">
        <v>10</v>
      </c>
      <c r="F187" s="108">
        <f>VLOOKUP(B187,'[3]Referencia Mensual 2019'!$A$3:$N$8,14,FALSE)</f>
        <v>7632.120000000002</v>
      </c>
      <c r="G187" s="109">
        <f>VLOOKUP(B187,'[3]Referencia Mensual 2019'!$A$10:$N$15,14,FALSE)</f>
        <v>1213.8</v>
      </c>
      <c r="H187" s="109">
        <f>VLOOKUP(C187,'[3]Referencia Mensual 2019'!$A$24:$N$53,14,FALSE)</f>
        <v>4170.48</v>
      </c>
      <c r="I187" s="109">
        <f>VLOOKUP(B187,'[3]Referencia Mensual 2019'!$A$55:$N$60,14,FALSE)*D187</f>
        <v>7457.64</v>
      </c>
      <c r="J187" s="110">
        <f>VLOOKUP(B187,'[3]Referencia Mensual 2019'!$A$62:$N$67,14,FALSE)*E187</f>
        <v>2571.6000000000004</v>
      </c>
      <c r="K187" s="111">
        <f>SUM(F187:J187)</f>
        <v>23045.64</v>
      </c>
      <c r="L187" s="112">
        <f>VLOOKUP(B187,'[3]Referencia Mensual 2019'!$A$69:$N$74,7,FALSE)</f>
        <v>630.21</v>
      </c>
      <c r="M187" s="113">
        <f>VLOOKUP(C187,'[3]Referencia Mensual 2019'!$A$24:$N$53,7,FALSE)*VLOOKUP(B187,'[3]Referencia Mensual 2019'!$A$83:$M$88,7,FALSE)+D187*VLOOKUP(B187,'[3]Referencia Mensual 2019'!$A$55:$N$60,7,FALSE)*VLOOKUP(B187,'[3]Referencia Mensual 2019'!$A$90:$M$95,7,FALSE)</f>
        <v>969.0100000000001</v>
      </c>
      <c r="N187" s="114">
        <f t="shared" si="10"/>
        <v>1599.2200000000003</v>
      </c>
      <c r="O187" s="115">
        <f>VLOOKUP(B187,'[3]Referencia Mensual 2019'!$A$69:$N$74,13,FALSE)</f>
        <v>630.21</v>
      </c>
      <c r="P187" s="113">
        <f>VLOOKUP(C187,'[3]Referencia Mensual 2019'!$A$24:$N$53,13,FALSE)*VLOOKUP(B187,'[3]Referencia Mensual 2019'!$A$83:$M$88,13,FALSE)+D187*VLOOKUP(B187,'[3]Referencia Mensual 2019'!$A$55:$N$60,13,FALSE)*VLOOKUP(B187,'[3]Referencia Mensual 2019'!$A$90:$M$95,13,FALSE)</f>
        <v>969.0100000000001</v>
      </c>
      <c r="Q187" s="114">
        <f t="shared" si="11"/>
        <v>1599.2200000000003</v>
      </c>
      <c r="R187" s="116">
        <f t="shared" si="12"/>
        <v>3198.4400000000005</v>
      </c>
      <c r="S187" s="117">
        <f t="shared" si="13"/>
        <v>26244.08</v>
      </c>
    </row>
    <row r="188" spans="1:19" ht="11.25">
      <c r="A188" s="157" t="s">
        <v>107</v>
      </c>
      <c r="B188" s="158" t="s">
        <v>24</v>
      </c>
      <c r="C188" s="158">
        <v>15</v>
      </c>
      <c r="D188" s="158">
        <v>30</v>
      </c>
      <c r="E188" s="159">
        <v>10</v>
      </c>
      <c r="F188" s="108">
        <f>VLOOKUP(B188,'[3]Referencia Mensual 2019'!$A$3:$N$8,14,FALSE)</f>
        <v>7632.120000000002</v>
      </c>
      <c r="G188" s="109">
        <f>VLOOKUP(B188,'[3]Referencia Mensual 2019'!$A$10:$N$15,14,FALSE)</f>
        <v>1213.8</v>
      </c>
      <c r="H188" s="109">
        <f>VLOOKUP(C188,'[3]Referencia Mensual 2019'!$A$24:$N$53,14,FALSE)</f>
        <v>4170.48</v>
      </c>
      <c r="I188" s="109">
        <f>VLOOKUP(B188,'[3]Referencia Mensual 2019'!$A$55:$N$60,14,FALSE)*D188</f>
        <v>7714.800000000001</v>
      </c>
      <c r="J188" s="110">
        <f>VLOOKUP(B188,'[3]Referencia Mensual 2019'!$A$62:$N$67,14,FALSE)*E188</f>
        <v>2571.6000000000004</v>
      </c>
      <c r="K188" s="111">
        <f>SUM(F188:J188)</f>
        <v>23302.800000000003</v>
      </c>
      <c r="L188" s="112">
        <f>VLOOKUP(B188,'[3]Referencia Mensual 2019'!$A$69:$N$74,7,FALSE)</f>
        <v>630.21</v>
      </c>
      <c r="M188" s="113">
        <f>VLOOKUP(C188,'[3]Referencia Mensual 2019'!$A$24:$N$53,7,FALSE)*VLOOKUP(B188,'[3]Referencia Mensual 2019'!$A$83:$M$88,7,FALSE)+D188*VLOOKUP(B188,'[3]Referencia Mensual 2019'!$A$55:$N$60,7,FALSE)*VLOOKUP(B188,'[3]Referencia Mensual 2019'!$A$90:$M$95,7,FALSE)</f>
        <v>990.44</v>
      </c>
      <c r="N188" s="114">
        <f t="shared" si="10"/>
        <v>1620.65</v>
      </c>
      <c r="O188" s="115">
        <f>VLOOKUP(B188,'[3]Referencia Mensual 2019'!$A$69:$N$74,13,FALSE)</f>
        <v>630.21</v>
      </c>
      <c r="P188" s="113">
        <f>VLOOKUP(C188,'[3]Referencia Mensual 2019'!$A$24:$N$53,13,FALSE)*VLOOKUP(B188,'[3]Referencia Mensual 2019'!$A$83:$M$88,13,FALSE)+D188*VLOOKUP(B188,'[3]Referencia Mensual 2019'!$A$55:$N$60,13,FALSE)*VLOOKUP(B188,'[3]Referencia Mensual 2019'!$A$90:$M$95,13,FALSE)</f>
        <v>990.44</v>
      </c>
      <c r="Q188" s="114">
        <f t="shared" si="11"/>
        <v>1620.65</v>
      </c>
      <c r="R188" s="116">
        <f t="shared" si="12"/>
        <v>3241.3</v>
      </c>
      <c r="S188" s="117">
        <f t="shared" si="13"/>
        <v>26544.100000000002</v>
      </c>
    </row>
    <row r="189" spans="1:19" ht="12.75">
      <c r="A189" s="160" t="s">
        <v>87</v>
      </c>
      <c r="B189" s="161"/>
      <c r="C189" s="161"/>
      <c r="D189" s="161"/>
      <c r="E189" s="162"/>
      <c r="F189" s="118"/>
      <c r="G189" s="119"/>
      <c r="H189" s="119"/>
      <c r="I189" s="119"/>
      <c r="J189" s="120"/>
      <c r="K189" s="111"/>
      <c r="L189" s="121"/>
      <c r="M189" s="122"/>
      <c r="N189" s="123"/>
      <c r="O189" s="124"/>
      <c r="P189" s="122"/>
      <c r="Q189" s="123"/>
      <c r="R189" s="125"/>
      <c r="S189" s="117"/>
    </row>
    <row r="190" spans="1:19" ht="11.25">
      <c r="A190" s="157" t="s">
        <v>87</v>
      </c>
      <c r="B190" s="158" t="s">
        <v>24</v>
      </c>
      <c r="C190" s="158">
        <v>12</v>
      </c>
      <c r="D190" s="158">
        <v>18</v>
      </c>
      <c r="E190" s="159"/>
      <c r="F190" s="108">
        <f>VLOOKUP(B190,'[3]Referencia Mensual 2019'!$A$3:$N$8,14,FALSE)</f>
        <v>7632.120000000002</v>
      </c>
      <c r="G190" s="109">
        <f>VLOOKUP(B190,'[3]Referencia Mensual 2019'!$A$10:$N$15,14,FALSE)</f>
        <v>1213.8</v>
      </c>
      <c r="H190" s="109">
        <f>VLOOKUP(C190,'[3]Referencia Mensual 2019'!$A$24:$N$53,14,FALSE)</f>
        <v>3312.48</v>
      </c>
      <c r="I190" s="109">
        <f>VLOOKUP(B190,'[3]Referencia Mensual 2019'!$A$55:$N$60,14,FALSE)*D190</f>
        <v>4628.88</v>
      </c>
      <c r="J190" s="110">
        <f>VLOOKUP(B190,'[3]Referencia Mensual 2019'!$A$62:$N$67,14,FALSE)*E190</f>
        <v>0</v>
      </c>
      <c r="K190" s="111">
        <f>SUM(F190:J190)</f>
        <v>16787.280000000002</v>
      </c>
      <c r="L190" s="112">
        <f>VLOOKUP(B190,'[3]Referencia Mensual 2019'!$A$69:$N$74,7,FALSE)</f>
        <v>630.21</v>
      </c>
      <c r="M190" s="113">
        <f>VLOOKUP(C190,'[3]Referencia Mensual 2019'!$A$24:$N$53,7,FALSE)*VLOOKUP(B190,'[3]Referencia Mensual 2019'!$A$83:$M$88,7,FALSE)+D190*VLOOKUP(B190,'[3]Referencia Mensual 2019'!$A$55:$N$60,7,FALSE)*VLOOKUP(B190,'[3]Referencia Mensual 2019'!$A$90:$M$95,7,FALSE)</f>
        <v>661.7800000000001</v>
      </c>
      <c r="N190" s="114">
        <f t="shared" si="10"/>
        <v>1291.9900000000002</v>
      </c>
      <c r="O190" s="115">
        <f>VLOOKUP(B190,'[3]Referencia Mensual 2019'!$A$69:$N$74,13,FALSE)</f>
        <v>630.21</v>
      </c>
      <c r="P190" s="113">
        <f>VLOOKUP(C190,'[3]Referencia Mensual 2019'!$A$24:$N$53,13,FALSE)*VLOOKUP(B190,'[3]Referencia Mensual 2019'!$A$83:$M$88,13,FALSE)+D190*VLOOKUP(B190,'[3]Referencia Mensual 2019'!$A$55:$N$60,13,FALSE)*VLOOKUP(B190,'[3]Referencia Mensual 2019'!$A$90:$M$95,13,FALSE)</f>
        <v>661.7800000000001</v>
      </c>
      <c r="Q190" s="114">
        <f t="shared" si="11"/>
        <v>1291.9900000000002</v>
      </c>
      <c r="R190" s="116">
        <f t="shared" si="12"/>
        <v>2583.9800000000005</v>
      </c>
      <c r="S190" s="117">
        <f t="shared" si="13"/>
        <v>19371.260000000002</v>
      </c>
    </row>
    <row r="191" spans="1:19" ht="11.25">
      <c r="A191" s="157" t="s">
        <v>88</v>
      </c>
      <c r="B191" s="158" t="s">
        <v>24</v>
      </c>
      <c r="C191" s="158">
        <v>14</v>
      </c>
      <c r="D191" s="158">
        <v>25</v>
      </c>
      <c r="E191" s="159"/>
      <c r="F191" s="108">
        <f>VLOOKUP(B191,'[3]Referencia Mensual 2019'!$A$3:$N$8,14,FALSE)</f>
        <v>7632.120000000002</v>
      </c>
      <c r="G191" s="109">
        <f>VLOOKUP(B191,'[3]Referencia Mensual 2019'!$A$10:$N$15,14,FALSE)</f>
        <v>1213.8</v>
      </c>
      <c r="H191" s="109">
        <f>VLOOKUP(C191,'[3]Referencia Mensual 2019'!$A$24:$N$53,14,FALSE)</f>
        <v>3884.879999999999</v>
      </c>
      <c r="I191" s="109">
        <f>VLOOKUP(B191,'[3]Referencia Mensual 2019'!$A$55:$N$60,14,FALSE)*D191</f>
        <v>6429.000000000001</v>
      </c>
      <c r="J191" s="110">
        <f>VLOOKUP(B191,'[3]Referencia Mensual 2019'!$A$62:$N$67,14,FALSE)*E191</f>
        <v>0</v>
      </c>
      <c r="K191" s="111">
        <f>SUM(F191:J191)</f>
        <v>19159.800000000003</v>
      </c>
      <c r="L191" s="112">
        <f>VLOOKUP(B191,'[3]Referencia Mensual 2019'!$A$69:$N$74,7,FALSE)</f>
        <v>630.21</v>
      </c>
      <c r="M191" s="113">
        <f>VLOOKUP(C191,'[3]Referencia Mensual 2019'!$A$24:$N$53,7,FALSE)*VLOOKUP(B191,'[3]Referencia Mensual 2019'!$A$83:$M$88,7,FALSE)+D191*VLOOKUP(B191,'[3]Referencia Mensual 2019'!$A$55:$N$60,7,FALSE)*VLOOKUP(B191,'[3]Referencia Mensual 2019'!$A$90:$M$95,7,FALSE)</f>
        <v>859.4900000000001</v>
      </c>
      <c r="N191" s="114">
        <f t="shared" si="10"/>
        <v>1489.7000000000003</v>
      </c>
      <c r="O191" s="115">
        <f>VLOOKUP(B191,'[3]Referencia Mensual 2019'!$A$69:$N$74,13,FALSE)</f>
        <v>630.21</v>
      </c>
      <c r="P191" s="113">
        <f>VLOOKUP(C191,'[3]Referencia Mensual 2019'!$A$24:$N$53,13,FALSE)*VLOOKUP(B191,'[3]Referencia Mensual 2019'!$A$83:$M$88,13,FALSE)+D191*VLOOKUP(B191,'[3]Referencia Mensual 2019'!$A$55:$N$60,13,FALSE)*VLOOKUP(B191,'[3]Referencia Mensual 2019'!$A$90:$M$95,13,FALSE)</f>
        <v>859.4900000000001</v>
      </c>
      <c r="Q191" s="114">
        <f t="shared" si="11"/>
        <v>1489.7000000000003</v>
      </c>
      <c r="R191" s="116">
        <f t="shared" si="12"/>
        <v>2979.4000000000005</v>
      </c>
      <c r="S191" s="117">
        <f t="shared" si="13"/>
        <v>22139.200000000004</v>
      </c>
    </row>
    <row r="192" spans="1:19" ht="12.75">
      <c r="A192" s="165" t="s">
        <v>226</v>
      </c>
      <c r="B192" s="166"/>
      <c r="C192" s="166"/>
      <c r="D192" s="166"/>
      <c r="E192" s="167"/>
      <c r="F192" s="126"/>
      <c r="G192" s="127"/>
      <c r="H192" s="127"/>
      <c r="I192" s="127"/>
      <c r="J192" s="128"/>
      <c r="K192" s="129"/>
      <c r="L192" s="130"/>
      <c r="M192" s="131"/>
      <c r="N192" s="132"/>
      <c r="O192" s="133"/>
      <c r="P192" s="131"/>
      <c r="Q192" s="132"/>
      <c r="R192" s="134"/>
      <c r="S192" s="135"/>
    </row>
    <row r="193" spans="1:19" ht="11.25">
      <c r="A193" s="157" t="s">
        <v>103</v>
      </c>
      <c r="B193" s="158" t="s">
        <v>16</v>
      </c>
      <c r="C193" s="158">
        <v>10</v>
      </c>
      <c r="D193" s="158">
        <v>16</v>
      </c>
      <c r="E193" s="159"/>
      <c r="F193" s="108">
        <f>VLOOKUP(B193,'[3]Referencia Mensual 2019'!$A$3:$N$8,14,FALSE)</f>
        <v>6985.319999999999</v>
      </c>
      <c r="G193" s="109">
        <f>VLOOKUP(B193,'[3]Referencia Mensual 2019'!$A$10:$N$15,14,FALSE)</f>
        <v>1072.2</v>
      </c>
      <c r="H193" s="109">
        <f>VLOOKUP(C193,'[3]Referencia Mensual 2019'!$A$24:$N$53,14,FALSE)</f>
        <v>2740.9199999999996</v>
      </c>
      <c r="I193" s="109">
        <f>VLOOKUP(B193,'[3]Referencia Mensual 2019'!$A$55:$N$60,14,FALSE)*D193</f>
        <v>4114.56</v>
      </c>
      <c r="J193" s="110">
        <f>VLOOKUP(B193,'[3]Referencia Mensual 2019'!$A$62:$N$67,14,FALSE)*E193</f>
        <v>0</v>
      </c>
      <c r="K193" s="111">
        <f>SUM(F193:J193)</f>
        <v>14913</v>
      </c>
      <c r="L193" s="112">
        <f>VLOOKUP(B193,'[3]Referencia Mensual 2019'!$A$69:$N$74,7,FALSE)</f>
        <v>582.11</v>
      </c>
      <c r="M193" s="113">
        <f>VLOOKUP(C193,'[3]Referencia Mensual 2019'!$A$24:$N$53,7,FALSE)*VLOOKUP(B193,'[3]Referencia Mensual 2019'!$A$83:$M$88,7,FALSE)+D193*VLOOKUP(B193,'[3]Referencia Mensual 2019'!$A$55:$N$60,7,FALSE)*VLOOKUP(B193,'[3]Referencia Mensual 2019'!$A$90:$M$95,7,FALSE)</f>
        <v>571.2900000000001</v>
      </c>
      <c r="N193" s="114">
        <f t="shared" si="10"/>
        <v>1153.4</v>
      </c>
      <c r="O193" s="115">
        <f>VLOOKUP(B193,'[3]Referencia Mensual 2019'!$A$69:$N$74,13,FALSE)</f>
        <v>582.11</v>
      </c>
      <c r="P193" s="113">
        <f>VLOOKUP(C193,'[3]Referencia Mensual 2019'!$A$24:$N$53,13,FALSE)*VLOOKUP(B193,'[3]Referencia Mensual 2019'!$A$83:$M$88,13,FALSE)+D193*VLOOKUP(B193,'[3]Referencia Mensual 2019'!$A$55:$N$60,13,FALSE)*VLOOKUP(B193,'[3]Referencia Mensual 2019'!$A$90:$M$95,13,FALSE)</f>
        <v>571.2900000000001</v>
      </c>
      <c r="Q193" s="114">
        <f t="shared" si="11"/>
        <v>1153.4</v>
      </c>
      <c r="R193" s="116">
        <f t="shared" si="12"/>
        <v>2306.8</v>
      </c>
      <c r="S193" s="117">
        <f t="shared" si="13"/>
        <v>17219.8</v>
      </c>
    </row>
    <row r="194" spans="1:19" ht="11.25">
      <c r="A194" s="157" t="s">
        <v>151</v>
      </c>
      <c r="B194" s="158" t="s">
        <v>16</v>
      </c>
      <c r="C194" s="158">
        <v>12</v>
      </c>
      <c r="D194" s="158">
        <v>20</v>
      </c>
      <c r="E194" s="159"/>
      <c r="F194" s="108">
        <f>VLOOKUP(B194,'[3]Referencia Mensual 2019'!$A$3:$N$8,14,FALSE)</f>
        <v>6985.319999999999</v>
      </c>
      <c r="G194" s="109">
        <f>VLOOKUP(B194,'[3]Referencia Mensual 2019'!$A$10:$N$15,14,FALSE)</f>
        <v>1072.2</v>
      </c>
      <c r="H194" s="109">
        <f>VLOOKUP(C194,'[3]Referencia Mensual 2019'!$A$24:$N$53,14,FALSE)</f>
        <v>3312.48</v>
      </c>
      <c r="I194" s="109">
        <f>VLOOKUP(B194,'[3]Referencia Mensual 2019'!$A$55:$N$60,14,FALSE)*D194</f>
        <v>5143.200000000001</v>
      </c>
      <c r="J194" s="110">
        <f>VLOOKUP(B194,'[3]Referencia Mensual 2019'!$A$62:$N$67,14,FALSE)*E194</f>
        <v>0</v>
      </c>
      <c r="K194" s="111">
        <f>SUM(F194:J194)</f>
        <v>16513.199999999997</v>
      </c>
      <c r="L194" s="112">
        <f>VLOOKUP(B194,'[3]Referencia Mensual 2019'!$A$69:$N$74,7,FALSE)</f>
        <v>582.11</v>
      </c>
      <c r="M194" s="113">
        <f>VLOOKUP(C194,'[3]Referencia Mensual 2019'!$A$24:$N$53,7,FALSE)*VLOOKUP(B194,'[3]Referencia Mensual 2019'!$A$83:$M$88,7,FALSE)+D194*VLOOKUP(B194,'[3]Referencia Mensual 2019'!$A$55:$N$60,7,FALSE)*VLOOKUP(B194,'[3]Referencia Mensual 2019'!$A$90:$M$95,7,FALSE)</f>
        <v>704.6400000000001</v>
      </c>
      <c r="N194" s="114">
        <f t="shared" si="10"/>
        <v>1286.75</v>
      </c>
      <c r="O194" s="115">
        <f>VLOOKUP(B194,'[3]Referencia Mensual 2019'!$A$69:$N$74,13,FALSE)</f>
        <v>582.11</v>
      </c>
      <c r="P194" s="113">
        <f>VLOOKUP(C194,'[3]Referencia Mensual 2019'!$A$24:$N$53,13,FALSE)*VLOOKUP(B194,'[3]Referencia Mensual 2019'!$A$83:$M$88,13,FALSE)+D194*VLOOKUP(B194,'[3]Referencia Mensual 2019'!$A$55:$N$60,13,FALSE)*VLOOKUP(B194,'[3]Referencia Mensual 2019'!$A$90:$M$95,13,FALSE)</f>
        <v>704.6400000000001</v>
      </c>
      <c r="Q194" s="114">
        <f t="shared" si="11"/>
        <v>1286.75</v>
      </c>
      <c r="R194" s="116">
        <f t="shared" si="12"/>
        <v>2573.5</v>
      </c>
      <c r="S194" s="117">
        <f t="shared" si="13"/>
        <v>19086.699999999997</v>
      </c>
    </row>
    <row r="195" spans="1:19" ht="11.25">
      <c r="A195" s="157" t="s">
        <v>152</v>
      </c>
      <c r="B195" s="158" t="s">
        <v>16</v>
      </c>
      <c r="C195" s="158">
        <v>14</v>
      </c>
      <c r="D195" s="158">
        <v>23</v>
      </c>
      <c r="E195" s="159"/>
      <c r="F195" s="108">
        <f>VLOOKUP(B195,'[3]Referencia Mensual 2019'!$A$3:$N$8,14,FALSE)</f>
        <v>6985.319999999999</v>
      </c>
      <c r="G195" s="109">
        <f>VLOOKUP(B195,'[3]Referencia Mensual 2019'!$A$10:$N$15,14,FALSE)</f>
        <v>1072.2</v>
      </c>
      <c r="H195" s="109">
        <f>VLOOKUP(C195,'[3]Referencia Mensual 2019'!$A$24:$N$53,14,FALSE)</f>
        <v>3884.879999999999</v>
      </c>
      <c r="I195" s="109">
        <f>VLOOKUP(B195,'[3]Referencia Mensual 2019'!$A$55:$N$60,14,FALSE)*D195</f>
        <v>5914.68</v>
      </c>
      <c r="J195" s="110">
        <f>VLOOKUP(B195,'[3]Referencia Mensual 2019'!$A$62:$N$67,14,FALSE)*E195</f>
        <v>0</v>
      </c>
      <c r="K195" s="111">
        <f>SUM(F195:J195)</f>
        <v>17857.079999999998</v>
      </c>
      <c r="L195" s="112">
        <f>VLOOKUP(B195,'[3]Referencia Mensual 2019'!$A$69:$N$74,7,FALSE)</f>
        <v>582.11</v>
      </c>
      <c r="M195" s="113">
        <f>VLOOKUP(C195,'[3]Referencia Mensual 2019'!$A$24:$N$53,7,FALSE)*VLOOKUP(B195,'[3]Referencia Mensual 2019'!$A$83:$M$88,7,FALSE)+D195*VLOOKUP(B195,'[3]Referencia Mensual 2019'!$A$55:$N$60,7,FALSE)*VLOOKUP(B195,'[3]Referencia Mensual 2019'!$A$90:$M$95,7,FALSE)</f>
        <v>816.6300000000001</v>
      </c>
      <c r="N195" s="114">
        <f t="shared" si="10"/>
        <v>1398.7400000000002</v>
      </c>
      <c r="O195" s="115">
        <f>VLOOKUP(B195,'[3]Referencia Mensual 2019'!$A$69:$N$74,13,FALSE)</f>
        <v>582.11</v>
      </c>
      <c r="P195" s="113">
        <f>VLOOKUP(C195,'[3]Referencia Mensual 2019'!$A$24:$N$53,13,FALSE)*VLOOKUP(B195,'[3]Referencia Mensual 2019'!$A$83:$M$88,13,FALSE)+D195*VLOOKUP(B195,'[3]Referencia Mensual 2019'!$A$55:$N$60,13,FALSE)*VLOOKUP(B195,'[3]Referencia Mensual 2019'!$A$90:$M$95,13,FALSE)</f>
        <v>816.6300000000001</v>
      </c>
      <c r="Q195" s="114">
        <f t="shared" si="11"/>
        <v>1398.7400000000002</v>
      </c>
      <c r="R195" s="116">
        <f t="shared" si="12"/>
        <v>2797.4800000000005</v>
      </c>
      <c r="S195" s="117">
        <f t="shared" si="13"/>
        <v>20654.559999999998</v>
      </c>
    </row>
    <row r="196" spans="1:19" ht="12.75">
      <c r="A196" s="160" t="s">
        <v>227</v>
      </c>
      <c r="B196" s="161"/>
      <c r="C196" s="161"/>
      <c r="D196" s="161"/>
      <c r="E196" s="162"/>
      <c r="F196" s="118"/>
      <c r="G196" s="119"/>
      <c r="H196" s="119"/>
      <c r="I196" s="119"/>
      <c r="J196" s="120"/>
      <c r="K196" s="111"/>
      <c r="L196" s="121"/>
      <c r="M196" s="122"/>
      <c r="N196" s="123"/>
      <c r="O196" s="124"/>
      <c r="P196" s="122"/>
      <c r="Q196" s="123"/>
      <c r="R196" s="125"/>
      <c r="S196" s="117"/>
    </row>
    <row r="197" spans="1:19" ht="11.25">
      <c r="A197" s="157" t="s">
        <v>104</v>
      </c>
      <c r="B197" s="158" t="s">
        <v>16</v>
      </c>
      <c r="C197" s="158">
        <v>10</v>
      </c>
      <c r="D197" s="158">
        <v>16</v>
      </c>
      <c r="E197" s="159"/>
      <c r="F197" s="108">
        <f>VLOOKUP(B197,'[3]Referencia Mensual 2019'!$A$3:$N$8,14,FALSE)</f>
        <v>6985.319999999999</v>
      </c>
      <c r="G197" s="109">
        <f>VLOOKUP(B197,'[3]Referencia Mensual 2019'!$A$10:$N$15,14,FALSE)</f>
        <v>1072.2</v>
      </c>
      <c r="H197" s="109">
        <f>VLOOKUP(C197,'[3]Referencia Mensual 2019'!$A$24:$N$53,14,FALSE)</f>
        <v>2740.9199999999996</v>
      </c>
      <c r="I197" s="109">
        <f>VLOOKUP(B197,'[3]Referencia Mensual 2019'!$A$55:$N$60,14,FALSE)*D197</f>
        <v>4114.56</v>
      </c>
      <c r="J197" s="110">
        <f>VLOOKUP(B197,'[3]Referencia Mensual 2019'!$A$62:$N$67,14,FALSE)*E197</f>
        <v>0</v>
      </c>
      <c r="K197" s="111">
        <f>SUM(F197:J197)</f>
        <v>14913</v>
      </c>
      <c r="L197" s="112">
        <f>VLOOKUP(B197,'[3]Referencia Mensual 2019'!$A$69:$N$74,7,FALSE)</f>
        <v>582.11</v>
      </c>
      <c r="M197" s="113">
        <f>VLOOKUP(C197,'[3]Referencia Mensual 2019'!$A$24:$N$53,7,FALSE)*VLOOKUP(B197,'[3]Referencia Mensual 2019'!$A$83:$M$88,7,FALSE)+D197*VLOOKUP(B197,'[3]Referencia Mensual 2019'!$A$55:$N$60,7,FALSE)*VLOOKUP(B197,'[3]Referencia Mensual 2019'!$A$90:$M$95,7,FALSE)</f>
        <v>571.2900000000001</v>
      </c>
      <c r="N197" s="114">
        <f t="shared" si="10"/>
        <v>1153.4</v>
      </c>
      <c r="O197" s="115">
        <f>VLOOKUP(B197,'[3]Referencia Mensual 2019'!$A$69:$N$74,13,FALSE)</f>
        <v>582.11</v>
      </c>
      <c r="P197" s="113">
        <f>VLOOKUP(C197,'[3]Referencia Mensual 2019'!$A$24:$N$53,13,FALSE)*VLOOKUP(B197,'[3]Referencia Mensual 2019'!$A$83:$M$88,13,FALSE)+D197*VLOOKUP(B197,'[3]Referencia Mensual 2019'!$A$55:$N$60,13,FALSE)*VLOOKUP(B197,'[3]Referencia Mensual 2019'!$A$90:$M$95,13,FALSE)</f>
        <v>571.2900000000001</v>
      </c>
      <c r="Q197" s="114">
        <f t="shared" si="11"/>
        <v>1153.4</v>
      </c>
      <c r="R197" s="116">
        <f t="shared" si="12"/>
        <v>2306.8</v>
      </c>
      <c r="S197" s="117">
        <f t="shared" si="13"/>
        <v>17219.8</v>
      </c>
    </row>
    <row r="198" spans="1:19" ht="11.25">
      <c r="A198" s="157" t="s">
        <v>153</v>
      </c>
      <c r="B198" s="158" t="s">
        <v>16</v>
      </c>
      <c r="C198" s="158">
        <v>12</v>
      </c>
      <c r="D198" s="158">
        <v>20</v>
      </c>
      <c r="E198" s="159"/>
      <c r="F198" s="108">
        <f>VLOOKUP(B198,'[3]Referencia Mensual 2019'!$A$3:$N$8,14,FALSE)</f>
        <v>6985.319999999999</v>
      </c>
      <c r="G198" s="109">
        <f>VLOOKUP(B198,'[3]Referencia Mensual 2019'!$A$10:$N$15,14,FALSE)</f>
        <v>1072.2</v>
      </c>
      <c r="H198" s="109">
        <f>VLOOKUP(C198,'[3]Referencia Mensual 2019'!$A$24:$N$53,14,FALSE)</f>
        <v>3312.48</v>
      </c>
      <c r="I198" s="109">
        <f>VLOOKUP(B198,'[3]Referencia Mensual 2019'!$A$55:$N$60,14,FALSE)*D198</f>
        <v>5143.200000000001</v>
      </c>
      <c r="J198" s="110">
        <f>VLOOKUP(B198,'[3]Referencia Mensual 2019'!$A$62:$N$67,14,FALSE)*E198</f>
        <v>0</v>
      </c>
      <c r="K198" s="111">
        <f>SUM(F198:J198)</f>
        <v>16513.199999999997</v>
      </c>
      <c r="L198" s="112">
        <f>VLOOKUP(B198,'[3]Referencia Mensual 2019'!$A$69:$N$74,7,FALSE)</f>
        <v>582.11</v>
      </c>
      <c r="M198" s="113">
        <f>VLOOKUP(C198,'[3]Referencia Mensual 2019'!$A$24:$N$53,7,FALSE)*VLOOKUP(B198,'[3]Referencia Mensual 2019'!$A$83:$M$88,7,FALSE)+D198*VLOOKUP(B198,'[3]Referencia Mensual 2019'!$A$55:$N$60,7,FALSE)*VLOOKUP(B198,'[3]Referencia Mensual 2019'!$A$90:$M$95,7,FALSE)</f>
        <v>704.6400000000001</v>
      </c>
      <c r="N198" s="114">
        <f t="shared" si="10"/>
        <v>1286.75</v>
      </c>
      <c r="O198" s="115">
        <f>VLOOKUP(B198,'[3]Referencia Mensual 2019'!$A$69:$N$74,13,FALSE)</f>
        <v>582.11</v>
      </c>
      <c r="P198" s="113">
        <f>VLOOKUP(C198,'[3]Referencia Mensual 2019'!$A$24:$N$53,13,FALSE)*VLOOKUP(B198,'[3]Referencia Mensual 2019'!$A$83:$M$88,13,FALSE)+D198*VLOOKUP(B198,'[3]Referencia Mensual 2019'!$A$55:$N$60,13,FALSE)*VLOOKUP(B198,'[3]Referencia Mensual 2019'!$A$90:$M$95,13,FALSE)</f>
        <v>704.6400000000001</v>
      </c>
      <c r="Q198" s="114">
        <f t="shared" si="11"/>
        <v>1286.75</v>
      </c>
      <c r="R198" s="116">
        <f t="shared" si="12"/>
        <v>2573.5</v>
      </c>
      <c r="S198" s="117">
        <f t="shared" si="13"/>
        <v>19086.699999999997</v>
      </c>
    </row>
    <row r="199" spans="1:19" ht="12.75">
      <c r="A199" s="160" t="s">
        <v>90</v>
      </c>
      <c r="B199" s="161"/>
      <c r="C199" s="161"/>
      <c r="D199" s="161"/>
      <c r="E199" s="162"/>
      <c r="F199" s="118"/>
      <c r="G199" s="119"/>
      <c r="H199" s="119"/>
      <c r="I199" s="119"/>
      <c r="J199" s="120"/>
      <c r="K199" s="111"/>
      <c r="L199" s="143"/>
      <c r="M199" s="122"/>
      <c r="N199" s="123"/>
      <c r="O199" s="124"/>
      <c r="P199" s="122"/>
      <c r="Q199" s="123"/>
      <c r="R199" s="125"/>
      <c r="S199" s="117"/>
    </row>
    <row r="200" spans="1:19" ht="11.25">
      <c r="A200" s="157" t="s">
        <v>90</v>
      </c>
      <c r="B200" s="158" t="s">
        <v>16</v>
      </c>
      <c r="C200" s="158">
        <v>10</v>
      </c>
      <c r="D200" s="158">
        <v>16</v>
      </c>
      <c r="E200" s="159"/>
      <c r="F200" s="108">
        <f>VLOOKUP(B200,'[3]Referencia Mensual 2019'!$A$3:$N$8,14,FALSE)</f>
        <v>6985.319999999999</v>
      </c>
      <c r="G200" s="109">
        <f>VLOOKUP(B200,'[3]Referencia Mensual 2019'!$A$10:$N$15,14,FALSE)</f>
        <v>1072.2</v>
      </c>
      <c r="H200" s="109">
        <f>VLOOKUP(C200,'[3]Referencia Mensual 2019'!$A$24:$N$53,14,FALSE)</f>
        <v>2740.9199999999996</v>
      </c>
      <c r="I200" s="109">
        <f>VLOOKUP(B200,'[3]Referencia Mensual 2019'!$A$55:$N$60,14,FALSE)*D200</f>
        <v>4114.56</v>
      </c>
      <c r="J200" s="110">
        <f>VLOOKUP(B200,'[3]Referencia Mensual 2019'!$A$62:$N$67,14,FALSE)*E200</f>
        <v>0</v>
      </c>
      <c r="K200" s="111">
        <f aca="true" t="shared" si="15" ref="K200:K212">SUM(F200:J200)</f>
        <v>14913</v>
      </c>
      <c r="L200" s="112">
        <f>VLOOKUP(B200,'[3]Referencia Mensual 2019'!$A$69:$N$74,7,FALSE)</f>
        <v>582.11</v>
      </c>
      <c r="M200" s="113">
        <f>VLOOKUP(C200,'[3]Referencia Mensual 2019'!$A$24:$N$53,7,FALSE)*VLOOKUP(B200,'[3]Referencia Mensual 2019'!$A$83:$M$88,7,FALSE)+D200*VLOOKUP(B200,'[3]Referencia Mensual 2019'!$A$55:$N$60,7,FALSE)*VLOOKUP(B200,'[3]Referencia Mensual 2019'!$A$90:$M$95,7,FALSE)</f>
        <v>571.2900000000001</v>
      </c>
      <c r="N200" s="114">
        <f t="shared" si="10"/>
        <v>1153.4</v>
      </c>
      <c r="O200" s="115">
        <f>VLOOKUP(B200,'[3]Referencia Mensual 2019'!$A$69:$N$74,13,FALSE)</f>
        <v>582.11</v>
      </c>
      <c r="P200" s="113">
        <f>VLOOKUP(C200,'[3]Referencia Mensual 2019'!$A$24:$N$53,13,FALSE)*VLOOKUP(B200,'[3]Referencia Mensual 2019'!$A$83:$M$88,13,FALSE)+D200*VLOOKUP(B200,'[3]Referencia Mensual 2019'!$A$55:$N$60,13,FALSE)*VLOOKUP(B200,'[3]Referencia Mensual 2019'!$A$90:$M$95,13,FALSE)</f>
        <v>571.2900000000001</v>
      </c>
      <c r="Q200" s="114">
        <f t="shared" si="11"/>
        <v>1153.4</v>
      </c>
      <c r="R200" s="116">
        <f t="shared" si="12"/>
        <v>2306.8</v>
      </c>
      <c r="S200" s="117">
        <f t="shared" si="13"/>
        <v>17219.8</v>
      </c>
    </row>
    <row r="201" spans="1:19" ht="11.25">
      <c r="A201" s="157" t="s">
        <v>91</v>
      </c>
      <c r="B201" s="158" t="s">
        <v>16</v>
      </c>
      <c r="C201" s="158">
        <v>12</v>
      </c>
      <c r="D201" s="158">
        <v>20</v>
      </c>
      <c r="E201" s="159"/>
      <c r="F201" s="108">
        <f>VLOOKUP(B201,'[3]Referencia Mensual 2019'!$A$3:$N$8,14,FALSE)</f>
        <v>6985.319999999999</v>
      </c>
      <c r="G201" s="109">
        <f>VLOOKUP(B201,'[3]Referencia Mensual 2019'!$A$10:$N$15,14,FALSE)</f>
        <v>1072.2</v>
      </c>
      <c r="H201" s="109">
        <f>VLOOKUP(C201,'[3]Referencia Mensual 2019'!$A$24:$N$53,14,FALSE)</f>
        <v>3312.48</v>
      </c>
      <c r="I201" s="109">
        <f>VLOOKUP(B201,'[3]Referencia Mensual 2019'!$A$55:$N$60,14,FALSE)*D201</f>
        <v>5143.200000000001</v>
      </c>
      <c r="J201" s="110">
        <f>VLOOKUP(B201,'[3]Referencia Mensual 2019'!$A$62:$N$67,14,FALSE)*E201</f>
        <v>0</v>
      </c>
      <c r="K201" s="111">
        <f t="shared" si="15"/>
        <v>16513.199999999997</v>
      </c>
      <c r="L201" s="112">
        <f>VLOOKUP(B201,'[3]Referencia Mensual 2019'!$A$69:$N$74,7,FALSE)</f>
        <v>582.11</v>
      </c>
      <c r="M201" s="113">
        <f>VLOOKUP(C201,'[3]Referencia Mensual 2019'!$A$24:$N$53,7,FALSE)*VLOOKUP(B201,'[3]Referencia Mensual 2019'!$A$83:$M$88,7,FALSE)+D201*VLOOKUP(B201,'[3]Referencia Mensual 2019'!$A$55:$N$60,7,FALSE)*VLOOKUP(B201,'[3]Referencia Mensual 2019'!$A$90:$M$95,7,FALSE)</f>
        <v>704.6400000000001</v>
      </c>
      <c r="N201" s="114">
        <f t="shared" si="10"/>
        <v>1286.75</v>
      </c>
      <c r="O201" s="115">
        <f>VLOOKUP(B201,'[3]Referencia Mensual 2019'!$A$69:$N$74,13,FALSE)</f>
        <v>582.11</v>
      </c>
      <c r="P201" s="113">
        <f>VLOOKUP(C201,'[3]Referencia Mensual 2019'!$A$24:$N$53,13,FALSE)*VLOOKUP(B201,'[3]Referencia Mensual 2019'!$A$83:$M$88,13,FALSE)+D201*VLOOKUP(B201,'[3]Referencia Mensual 2019'!$A$55:$N$60,13,FALSE)*VLOOKUP(B201,'[3]Referencia Mensual 2019'!$A$90:$M$95,13,FALSE)</f>
        <v>704.6400000000001</v>
      </c>
      <c r="Q201" s="114">
        <f t="shared" si="11"/>
        <v>1286.75</v>
      </c>
      <c r="R201" s="116">
        <f t="shared" si="12"/>
        <v>2573.5</v>
      </c>
      <c r="S201" s="117">
        <f t="shared" si="13"/>
        <v>19086.699999999997</v>
      </c>
    </row>
    <row r="202" spans="1:19" ht="11.25">
      <c r="A202" s="157" t="s">
        <v>180</v>
      </c>
      <c r="B202" s="158" t="s">
        <v>16</v>
      </c>
      <c r="C202" s="158">
        <v>12</v>
      </c>
      <c r="D202" s="158">
        <v>20</v>
      </c>
      <c r="E202" s="159">
        <v>1</v>
      </c>
      <c r="F202" s="108">
        <f>VLOOKUP(B202,'[3]Referencia Mensual 2019'!$A$3:$N$8,14,FALSE)</f>
        <v>6985.319999999999</v>
      </c>
      <c r="G202" s="109">
        <f>VLOOKUP(B202,'[3]Referencia Mensual 2019'!$A$10:$N$15,14,FALSE)</f>
        <v>1072.2</v>
      </c>
      <c r="H202" s="109">
        <f>VLOOKUP(C202,'[3]Referencia Mensual 2019'!$A$24:$N$53,14,FALSE)</f>
        <v>3312.48</v>
      </c>
      <c r="I202" s="109">
        <f>VLOOKUP(B202,'[3]Referencia Mensual 2019'!$A$55:$N$60,14,FALSE)*D202</f>
        <v>5143.200000000001</v>
      </c>
      <c r="J202" s="110">
        <f>VLOOKUP(B202,'[3]Referencia Mensual 2019'!$A$62:$N$67,14,FALSE)*E202</f>
        <v>257.16</v>
      </c>
      <c r="K202" s="111">
        <f t="shared" si="15"/>
        <v>16770.359999999997</v>
      </c>
      <c r="L202" s="112">
        <f>VLOOKUP(B202,'[3]Referencia Mensual 2019'!$A$69:$N$74,7,FALSE)</f>
        <v>582.11</v>
      </c>
      <c r="M202" s="113">
        <f>VLOOKUP(C202,'[3]Referencia Mensual 2019'!$A$24:$N$53,7,FALSE)*VLOOKUP(B202,'[3]Referencia Mensual 2019'!$A$83:$M$88,7,FALSE)+D202*VLOOKUP(B202,'[3]Referencia Mensual 2019'!$A$55:$N$60,7,FALSE)*VLOOKUP(B202,'[3]Referencia Mensual 2019'!$A$90:$M$95,7,FALSE)</f>
        <v>704.6400000000001</v>
      </c>
      <c r="N202" s="114">
        <f t="shared" si="10"/>
        <v>1286.75</v>
      </c>
      <c r="O202" s="115">
        <f>VLOOKUP(B202,'[3]Referencia Mensual 2019'!$A$69:$N$74,13,FALSE)</f>
        <v>582.11</v>
      </c>
      <c r="P202" s="113">
        <f>VLOOKUP(C202,'[3]Referencia Mensual 2019'!$A$24:$N$53,13,FALSE)*VLOOKUP(B202,'[3]Referencia Mensual 2019'!$A$83:$M$88,13,FALSE)+D202*VLOOKUP(B202,'[3]Referencia Mensual 2019'!$A$55:$N$60,13,FALSE)*VLOOKUP(B202,'[3]Referencia Mensual 2019'!$A$90:$M$95,13,FALSE)</f>
        <v>704.6400000000001</v>
      </c>
      <c r="Q202" s="114">
        <f t="shared" si="11"/>
        <v>1286.75</v>
      </c>
      <c r="R202" s="116">
        <f t="shared" si="12"/>
        <v>2573.5</v>
      </c>
      <c r="S202" s="117">
        <f t="shared" si="13"/>
        <v>19343.859999999997</v>
      </c>
    </row>
    <row r="203" spans="1:19" ht="11.25">
      <c r="A203" s="157" t="s">
        <v>92</v>
      </c>
      <c r="B203" s="158" t="s">
        <v>16</v>
      </c>
      <c r="C203" s="158">
        <v>12</v>
      </c>
      <c r="D203" s="158">
        <v>20</v>
      </c>
      <c r="E203" s="159">
        <v>2</v>
      </c>
      <c r="F203" s="108">
        <f>VLOOKUP(B203,'[3]Referencia Mensual 2019'!$A$3:$N$8,14,FALSE)</f>
        <v>6985.319999999999</v>
      </c>
      <c r="G203" s="109">
        <f>VLOOKUP(B203,'[3]Referencia Mensual 2019'!$A$10:$N$15,14,FALSE)</f>
        <v>1072.2</v>
      </c>
      <c r="H203" s="109">
        <f>VLOOKUP(C203,'[3]Referencia Mensual 2019'!$A$24:$N$53,14,FALSE)</f>
        <v>3312.48</v>
      </c>
      <c r="I203" s="109">
        <f>VLOOKUP(B203,'[3]Referencia Mensual 2019'!$A$55:$N$60,14,FALSE)*D203</f>
        <v>5143.200000000001</v>
      </c>
      <c r="J203" s="110">
        <f>VLOOKUP(B203,'[3]Referencia Mensual 2019'!$A$62:$N$67,14,FALSE)*E203</f>
        <v>514.32</v>
      </c>
      <c r="K203" s="111">
        <f t="shared" si="15"/>
        <v>17027.519999999997</v>
      </c>
      <c r="L203" s="112">
        <f>VLOOKUP(B203,'[3]Referencia Mensual 2019'!$A$69:$N$74,7,FALSE)</f>
        <v>582.11</v>
      </c>
      <c r="M203" s="113">
        <f>VLOOKUP(C203,'[3]Referencia Mensual 2019'!$A$24:$N$53,7,FALSE)*VLOOKUP(B203,'[3]Referencia Mensual 2019'!$A$83:$M$88,7,FALSE)+D203*VLOOKUP(B203,'[3]Referencia Mensual 2019'!$A$55:$N$60,7,FALSE)*VLOOKUP(B203,'[3]Referencia Mensual 2019'!$A$90:$M$95,7,FALSE)</f>
        <v>704.6400000000001</v>
      </c>
      <c r="N203" s="114">
        <f t="shared" si="10"/>
        <v>1286.75</v>
      </c>
      <c r="O203" s="115">
        <f>VLOOKUP(B203,'[3]Referencia Mensual 2019'!$A$69:$N$74,13,FALSE)</f>
        <v>582.11</v>
      </c>
      <c r="P203" s="113">
        <f>VLOOKUP(C203,'[3]Referencia Mensual 2019'!$A$24:$N$53,13,FALSE)*VLOOKUP(B203,'[3]Referencia Mensual 2019'!$A$83:$M$88,13,FALSE)+D203*VLOOKUP(B203,'[3]Referencia Mensual 2019'!$A$55:$N$60,13,FALSE)*VLOOKUP(B203,'[3]Referencia Mensual 2019'!$A$90:$M$95,13,FALSE)</f>
        <v>704.6400000000001</v>
      </c>
      <c r="Q203" s="114">
        <f t="shared" si="11"/>
        <v>1286.75</v>
      </c>
      <c r="R203" s="116">
        <f t="shared" si="12"/>
        <v>2573.5</v>
      </c>
      <c r="S203" s="117">
        <f t="shared" si="13"/>
        <v>19601.019999999997</v>
      </c>
    </row>
    <row r="204" spans="1:19" ht="11.25">
      <c r="A204" s="157" t="s">
        <v>93</v>
      </c>
      <c r="B204" s="158" t="s">
        <v>16</v>
      </c>
      <c r="C204" s="158">
        <v>12</v>
      </c>
      <c r="D204" s="158">
        <v>20</v>
      </c>
      <c r="E204" s="159">
        <v>4</v>
      </c>
      <c r="F204" s="108">
        <f>VLOOKUP(B204,'[3]Referencia Mensual 2019'!$A$3:$N$8,14,FALSE)</f>
        <v>6985.319999999999</v>
      </c>
      <c r="G204" s="109">
        <f>VLOOKUP(B204,'[3]Referencia Mensual 2019'!$A$10:$N$15,14,FALSE)</f>
        <v>1072.2</v>
      </c>
      <c r="H204" s="109">
        <f>VLOOKUP(C204,'[3]Referencia Mensual 2019'!$A$24:$N$53,14,FALSE)</f>
        <v>3312.48</v>
      </c>
      <c r="I204" s="109">
        <f>VLOOKUP(B204,'[3]Referencia Mensual 2019'!$A$55:$N$60,14,FALSE)*D204</f>
        <v>5143.200000000001</v>
      </c>
      <c r="J204" s="110">
        <f>VLOOKUP(B204,'[3]Referencia Mensual 2019'!$A$62:$N$67,14,FALSE)*E204</f>
        <v>1028.64</v>
      </c>
      <c r="K204" s="111">
        <f t="shared" si="15"/>
        <v>17541.839999999997</v>
      </c>
      <c r="L204" s="112">
        <f>VLOOKUP(B204,'[3]Referencia Mensual 2019'!$A$69:$N$74,7,FALSE)</f>
        <v>582.11</v>
      </c>
      <c r="M204" s="113">
        <f>VLOOKUP(C204,'[3]Referencia Mensual 2019'!$A$24:$N$53,7,FALSE)*VLOOKUP(B204,'[3]Referencia Mensual 2019'!$A$83:$M$88,7,FALSE)+D204*VLOOKUP(B204,'[3]Referencia Mensual 2019'!$A$55:$N$60,7,FALSE)*VLOOKUP(B204,'[3]Referencia Mensual 2019'!$A$90:$M$95,7,FALSE)</f>
        <v>704.6400000000001</v>
      </c>
      <c r="N204" s="114">
        <f t="shared" si="10"/>
        <v>1286.75</v>
      </c>
      <c r="O204" s="115">
        <f>VLOOKUP(B204,'[3]Referencia Mensual 2019'!$A$69:$N$74,13,FALSE)</f>
        <v>582.11</v>
      </c>
      <c r="P204" s="113">
        <f>VLOOKUP(C204,'[3]Referencia Mensual 2019'!$A$24:$N$53,13,FALSE)*VLOOKUP(B204,'[3]Referencia Mensual 2019'!$A$83:$M$88,13,FALSE)+D204*VLOOKUP(B204,'[3]Referencia Mensual 2019'!$A$55:$N$60,13,FALSE)*VLOOKUP(B204,'[3]Referencia Mensual 2019'!$A$90:$M$95,13,FALSE)</f>
        <v>704.6400000000001</v>
      </c>
      <c r="Q204" s="114">
        <f t="shared" si="11"/>
        <v>1286.75</v>
      </c>
      <c r="R204" s="116">
        <f t="shared" si="12"/>
        <v>2573.5</v>
      </c>
      <c r="S204" s="117">
        <f t="shared" si="13"/>
        <v>20115.339999999997</v>
      </c>
    </row>
    <row r="205" spans="1:19" ht="11.25">
      <c r="A205" s="157" t="s">
        <v>94</v>
      </c>
      <c r="B205" s="158" t="s">
        <v>16</v>
      </c>
      <c r="C205" s="158">
        <v>12</v>
      </c>
      <c r="D205" s="158">
        <v>26</v>
      </c>
      <c r="E205" s="159"/>
      <c r="F205" s="108">
        <f>VLOOKUP(B205,'[3]Referencia Mensual 2019'!$A$3:$N$8,14,FALSE)</f>
        <v>6985.319999999999</v>
      </c>
      <c r="G205" s="109">
        <f>VLOOKUP(B205,'[3]Referencia Mensual 2019'!$A$10:$N$15,14,FALSE)</f>
        <v>1072.2</v>
      </c>
      <c r="H205" s="109">
        <f>VLOOKUP(C205,'[3]Referencia Mensual 2019'!$A$24:$N$53,14,FALSE)</f>
        <v>3312.48</v>
      </c>
      <c r="I205" s="109">
        <f>VLOOKUP(B205,'[3]Referencia Mensual 2019'!$A$55:$N$60,14,FALSE)*D205</f>
        <v>6686.160000000001</v>
      </c>
      <c r="J205" s="110">
        <f>VLOOKUP(B205,'[3]Referencia Mensual 2019'!$A$62:$N$67,14,FALSE)*E205</f>
        <v>0</v>
      </c>
      <c r="K205" s="111">
        <f t="shared" si="15"/>
        <v>18056.16</v>
      </c>
      <c r="L205" s="112">
        <f>VLOOKUP(B205,'[3]Referencia Mensual 2019'!$A$69:$N$74,7,FALSE)</f>
        <v>582.11</v>
      </c>
      <c r="M205" s="113">
        <f>VLOOKUP(C205,'[3]Referencia Mensual 2019'!$A$24:$N$53,7,FALSE)*VLOOKUP(B205,'[3]Referencia Mensual 2019'!$A$83:$M$88,7,FALSE)+D205*VLOOKUP(B205,'[3]Referencia Mensual 2019'!$A$55:$N$60,7,FALSE)*VLOOKUP(B205,'[3]Referencia Mensual 2019'!$A$90:$M$95,7,FALSE)</f>
        <v>833.22</v>
      </c>
      <c r="N205" s="114">
        <f t="shared" si="10"/>
        <v>1415.33</v>
      </c>
      <c r="O205" s="115">
        <f>VLOOKUP(B205,'[3]Referencia Mensual 2019'!$A$69:$N$74,13,FALSE)</f>
        <v>582.11</v>
      </c>
      <c r="P205" s="113">
        <f>VLOOKUP(C205,'[3]Referencia Mensual 2019'!$A$24:$N$53,13,FALSE)*VLOOKUP(B205,'[3]Referencia Mensual 2019'!$A$83:$M$88,13,FALSE)+D205*VLOOKUP(B205,'[3]Referencia Mensual 2019'!$A$55:$N$60,13,FALSE)*VLOOKUP(B205,'[3]Referencia Mensual 2019'!$A$90:$M$95,13,FALSE)</f>
        <v>833.22</v>
      </c>
      <c r="Q205" s="114">
        <f t="shared" si="11"/>
        <v>1415.33</v>
      </c>
      <c r="R205" s="116">
        <f t="shared" si="12"/>
        <v>2830.66</v>
      </c>
      <c r="S205" s="117">
        <f t="shared" si="13"/>
        <v>20886.82</v>
      </c>
    </row>
    <row r="206" spans="1:19" ht="22.5">
      <c r="A206" s="157" t="s">
        <v>163</v>
      </c>
      <c r="B206" s="158" t="s">
        <v>16</v>
      </c>
      <c r="C206" s="158">
        <v>12</v>
      </c>
      <c r="D206" s="158">
        <v>20</v>
      </c>
      <c r="E206" s="159">
        <v>11</v>
      </c>
      <c r="F206" s="108">
        <f>VLOOKUP(B206,'[3]Referencia Mensual 2019'!$A$3:$N$8,14,FALSE)</f>
        <v>6985.319999999999</v>
      </c>
      <c r="G206" s="109">
        <f>VLOOKUP(B206,'[3]Referencia Mensual 2019'!$A$10:$N$15,14,FALSE)</f>
        <v>1072.2</v>
      </c>
      <c r="H206" s="109">
        <f>VLOOKUP(C206,'[3]Referencia Mensual 2019'!$A$24:$N$53,14,FALSE)</f>
        <v>3312.48</v>
      </c>
      <c r="I206" s="109">
        <f>VLOOKUP(B206,'[3]Referencia Mensual 2019'!$A$55:$N$60,14,FALSE)*D206</f>
        <v>5143.200000000001</v>
      </c>
      <c r="J206" s="110">
        <f>VLOOKUP(B206,'[3]Referencia Mensual 2019'!$A$62:$N$67,14,FALSE)*E206</f>
        <v>2828.76</v>
      </c>
      <c r="K206" s="111">
        <f t="shared" si="15"/>
        <v>19341.96</v>
      </c>
      <c r="L206" s="112">
        <f>VLOOKUP(B206,'[3]Referencia Mensual 2019'!$A$69:$N$74,7,FALSE)</f>
        <v>582.11</v>
      </c>
      <c r="M206" s="113">
        <f>VLOOKUP(C206,'[3]Referencia Mensual 2019'!$A$24:$N$53,7,FALSE)*VLOOKUP(B206,'[3]Referencia Mensual 2019'!$A$83:$M$88,7,FALSE)+D206*VLOOKUP(B206,'[3]Referencia Mensual 2019'!$A$55:$N$60,7,FALSE)*VLOOKUP(B206,'[3]Referencia Mensual 2019'!$A$90:$M$95,7,FALSE)</f>
        <v>704.6400000000001</v>
      </c>
      <c r="N206" s="114">
        <f t="shared" si="10"/>
        <v>1286.75</v>
      </c>
      <c r="O206" s="115">
        <f>VLOOKUP(B206,'[3]Referencia Mensual 2019'!$A$69:$N$74,13,FALSE)</f>
        <v>582.11</v>
      </c>
      <c r="P206" s="113">
        <f>VLOOKUP(C206,'[3]Referencia Mensual 2019'!$A$24:$N$53,13,FALSE)*VLOOKUP(B206,'[3]Referencia Mensual 2019'!$A$83:$M$88,13,FALSE)+D206*VLOOKUP(B206,'[3]Referencia Mensual 2019'!$A$55:$N$60,13,FALSE)*VLOOKUP(B206,'[3]Referencia Mensual 2019'!$A$90:$M$95,13,FALSE)</f>
        <v>704.6400000000001</v>
      </c>
      <c r="Q206" s="114">
        <f t="shared" si="11"/>
        <v>1286.75</v>
      </c>
      <c r="R206" s="116">
        <f t="shared" si="12"/>
        <v>2573.5</v>
      </c>
      <c r="S206" s="117">
        <f t="shared" si="13"/>
        <v>21915.46</v>
      </c>
    </row>
    <row r="207" spans="1:19" ht="11.25">
      <c r="A207" s="157" t="s">
        <v>164</v>
      </c>
      <c r="B207" s="158" t="s">
        <v>16</v>
      </c>
      <c r="C207" s="158">
        <v>12</v>
      </c>
      <c r="D207" s="158">
        <v>20</v>
      </c>
      <c r="E207" s="159">
        <v>9</v>
      </c>
      <c r="F207" s="108">
        <f>VLOOKUP(B207,'[3]Referencia Mensual 2019'!$A$3:$N$8,14,FALSE)</f>
        <v>6985.319999999999</v>
      </c>
      <c r="G207" s="109">
        <f>VLOOKUP(B207,'[3]Referencia Mensual 2019'!$A$10:$N$15,14,FALSE)</f>
        <v>1072.2</v>
      </c>
      <c r="H207" s="109">
        <f>VLOOKUP(C207,'[3]Referencia Mensual 2019'!$A$24:$N$53,14,FALSE)</f>
        <v>3312.48</v>
      </c>
      <c r="I207" s="109">
        <f>VLOOKUP(B207,'[3]Referencia Mensual 2019'!$A$55:$N$60,14,FALSE)*D207</f>
        <v>5143.200000000001</v>
      </c>
      <c r="J207" s="110">
        <f>VLOOKUP(B207,'[3]Referencia Mensual 2019'!$A$62:$N$67,14,FALSE)*E207</f>
        <v>2314.44</v>
      </c>
      <c r="K207" s="111">
        <f t="shared" si="15"/>
        <v>18827.639999999996</v>
      </c>
      <c r="L207" s="112">
        <f>VLOOKUP(B207,'[3]Referencia Mensual 2019'!$A$69:$N$74,7,FALSE)</f>
        <v>582.11</v>
      </c>
      <c r="M207" s="113">
        <f>VLOOKUP(C207,'[3]Referencia Mensual 2019'!$A$24:$N$53,7,FALSE)*VLOOKUP(B207,'[3]Referencia Mensual 2019'!$A$83:$M$88,7,FALSE)+D207*VLOOKUP(B207,'[3]Referencia Mensual 2019'!$A$55:$N$60,7,FALSE)*VLOOKUP(B207,'[3]Referencia Mensual 2019'!$A$90:$M$95,7,FALSE)</f>
        <v>704.6400000000001</v>
      </c>
      <c r="N207" s="114">
        <f t="shared" si="10"/>
        <v>1286.75</v>
      </c>
      <c r="O207" s="115">
        <f>VLOOKUP(B207,'[3]Referencia Mensual 2019'!$A$69:$N$74,13,FALSE)</f>
        <v>582.11</v>
      </c>
      <c r="P207" s="113">
        <f>VLOOKUP(C207,'[3]Referencia Mensual 2019'!$A$24:$N$53,13,FALSE)*VLOOKUP(B207,'[3]Referencia Mensual 2019'!$A$83:$M$88,13,FALSE)+D207*VLOOKUP(B207,'[3]Referencia Mensual 2019'!$A$55:$N$60,13,FALSE)*VLOOKUP(B207,'[3]Referencia Mensual 2019'!$A$90:$M$95,13,FALSE)</f>
        <v>704.6400000000001</v>
      </c>
      <c r="Q207" s="114">
        <f t="shared" si="11"/>
        <v>1286.75</v>
      </c>
      <c r="R207" s="116">
        <f t="shared" si="12"/>
        <v>2573.5</v>
      </c>
      <c r="S207" s="117">
        <f t="shared" si="13"/>
        <v>21401.139999999996</v>
      </c>
    </row>
    <row r="208" spans="1:19" ht="11.25">
      <c r="A208" s="157" t="s">
        <v>95</v>
      </c>
      <c r="B208" s="158" t="s">
        <v>16</v>
      </c>
      <c r="C208" s="158">
        <v>12</v>
      </c>
      <c r="D208" s="158">
        <v>28</v>
      </c>
      <c r="E208" s="159"/>
      <c r="F208" s="108">
        <f>VLOOKUP(B208,'[3]Referencia Mensual 2019'!$A$3:$N$8,14,FALSE)</f>
        <v>6985.319999999999</v>
      </c>
      <c r="G208" s="109">
        <f>VLOOKUP(B208,'[3]Referencia Mensual 2019'!$A$10:$N$15,14,FALSE)</f>
        <v>1072.2</v>
      </c>
      <c r="H208" s="109">
        <f>VLOOKUP(C208,'[3]Referencia Mensual 2019'!$A$24:$N$53,14,FALSE)</f>
        <v>3312.48</v>
      </c>
      <c r="I208" s="109">
        <f>VLOOKUP(B208,'[3]Referencia Mensual 2019'!$A$55:$N$60,14,FALSE)*D208</f>
        <v>7200.4800000000005</v>
      </c>
      <c r="J208" s="110">
        <f>VLOOKUP(B208,'[3]Referencia Mensual 2019'!$A$62:$N$67,14,FALSE)*E208</f>
        <v>0</v>
      </c>
      <c r="K208" s="111">
        <f t="shared" si="15"/>
        <v>18570.48</v>
      </c>
      <c r="L208" s="112">
        <f>VLOOKUP(B208,'[3]Referencia Mensual 2019'!$A$69:$N$74,7,FALSE)</f>
        <v>582.11</v>
      </c>
      <c r="M208" s="113">
        <f>VLOOKUP(C208,'[3]Referencia Mensual 2019'!$A$24:$N$53,7,FALSE)*VLOOKUP(B208,'[3]Referencia Mensual 2019'!$A$83:$M$88,7,FALSE)+D208*VLOOKUP(B208,'[3]Referencia Mensual 2019'!$A$55:$N$60,7,FALSE)*VLOOKUP(B208,'[3]Referencia Mensual 2019'!$A$90:$M$95,7,FALSE)</f>
        <v>876.0800000000002</v>
      </c>
      <c r="N208" s="114">
        <f t="shared" si="10"/>
        <v>1458.19</v>
      </c>
      <c r="O208" s="115">
        <f>VLOOKUP(B208,'[3]Referencia Mensual 2019'!$A$69:$N$74,13,FALSE)</f>
        <v>582.11</v>
      </c>
      <c r="P208" s="113">
        <f>VLOOKUP(C208,'[3]Referencia Mensual 2019'!$A$24:$N$53,13,FALSE)*VLOOKUP(B208,'[3]Referencia Mensual 2019'!$A$83:$M$88,13,FALSE)+D208*VLOOKUP(B208,'[3]Referencia Mensual 2019'!$A$55:$N$60,13,FALSE)*VLOOKUP(B208,'[3]Referencia Mensual 2019'!$A$90:$M$95,13,FALSE)</f>
        <v>876.0800000000002</v>
      </c>
      <c r="Q208" s="114">
        <f t="shared" si="11"/>
        <v>1458.19</v>
      </c>
      <c r="R208" s="116">
        <f t="shared" si="12"/>
        <v>2916.38</v>
      </c>
      <c r="S208" s="117">
        <f t="shared" si="13"/>
        <v>21486.86</v>
      </c>
    </row>
    <row r="209" spans="1:19" ht="11.25">
      <c r="A209" s="157" t="s">
        <v>154</v>
      </c>
      <c r="B209" s="158" t="s">
        <v>16</v>
      </c>
      <c r="C209" s="158">
        <v>14</v>
      </c>
      <c r="D209" s="158">
        <v>23</v>
      </c>
      <c r="E209" s="159"/>
      <c r="F209" s="108">
        <f>VLOOKUP(B209,'[3]Referencia Mensual 2019'!$A$3:$N$8,14,FALSE)</f>
        <v>6985.319999999999</v>
      </c>
      <c r="G209" s="109">
        <f>VLOOKUP(B209,'[3]Referencia Mensual 2019'!$A$10:$N$15,14,FALSE)</f>
        <v>1072.2</v>
      </c>
      <c r="H209" s="109">
        <f>VLOOKUP(C209,'[3]Referencia Mensual 2019'!$A$24:$N$53,14,FALSE)</f>
        <v>3884.879999999999</v>
      </c>
      <c r="I209" s="109">
        <f>VLOOKUP(B209,'[3]Referencia Mensual 2019'!$A$55:$N$60,14,FALSE)*D209</f>
        <v>5914.68</v>
      </c>
      <c r="J209" s="110">
        <f>VLOOKUP(B209,'[3]Referencia Mensual 2019'!$A$62:$N$67,14,FALSE)*E209</f>
        <v>0</v>
      </c>
      <c r="K209" s="111">
        <f t="shared" si="15"/>
        <v>17857.079999999998</v>
      </c>
      <c r="L209" s="112">
        <f>VLOOKUP(B209,'[3]Referencia Mensual 2019'!$A$69:$N$74,7,FALSE)</f>
        <v>582.11</v>
      </c>
      <c r="M209" s="113">
        <f>VLOOKUP(C209,'[3]Referencia Mensual 2019'!$A$24:$N$53,7,FALSE)*VLOOKUP(B209,'[3]Referencia Mensual 2019'!$A$83:$M$88,7,FALSE)+D209*VLOOKUP(B209,'[3]Referencia Mensual 2019'!$A$55:$N$60,7,FALSE)*VLOOKUP(B209,'[3]Referencia Mensual 2019'!$A$90:$M$95,7,FALSE)</f>
        <v>816.6300000000001</v>
      </c>
      <c r="N209" s="114">
        <f t="shared" si="10"/>
        <v>1398.7400000000002</v>
      </c>
      <c r="O209" s="115">
        <f>VLOOKUP(B209,'[3]Referencia Mensual 2019'!$A$69:$N$74,13,FALSE)</f>
        <v>582.11</v>
      </c>
      <c r="P209" s="113">
        <f>VLOOKUP(C209,'[3]Referencia Mensual 2019'!$A$24:$N$53,13,FALSE)*VLOOKUP(B209,'[3]Referencia Mensual 2019'!$A$83:$M$88,13,FALSE)+D209*VLOOKUP(B209,'[3]Referencia Mensual 2019'!$A$55:$N$60,13,FALSE)*VLOOKUP(B209,'[3]Referencia Mensual 2019'!$A$90:$M$95,13,FALSE)</f>
        <v>816.6300000000001</v>
      </c>
      <c r="Q209" s="114">
        <f t="shared" si="11"/>
        <v>1398.7400000000002</v>
      </c>
      <c r="R209" s="116">
        <f t="shared" si="12"/>
        <v>2797.4800000000005</v>
      </c>
      <c r="S209" s="117">
        <f t="shared" si="13"/>
        <v>20654.559999999998</v>
      </c>
    </row>
    <row r="210" spans="1:19" ht="11.25">
      <c r="A210" s="157" t="s">
        <v>165</v>
      </c>
      <c r="B210" s="158" t="s">
        <v>16</v>
      </c>
      <c r="C210" s="158">
        <v>14</v>
      </c>
      <c r="D210" s="158">
        <v>23</v>
      </c>
      <c r="E210" s="159">
        <v>2</v>
      </c>
      <c r="F210" s="108">
        <f>VLOOKUP(B210,'[3]Referencia Mensual 2019'!$A$3:$N$8,14,FALSE)</f>
        <v>6985.319999999999</v>
      </c>
      <c r="G210" s="109">
        <f>VLOOKUP(B210,'[3]Referencia Mensual 2019'!$A$10:$N$15,14,FALSE)</f>
        <v>1072.2</v>
      </c>
      <c r="H210" s="109">
        <f>VLOOKUP(C210,'[3]Referencia Mensual 2019'!$A$24:$N$53,14,FALSE)</f>
        <v>3884.879999999999</v>
      </c>
      <c r="I210" s="109">
        <f>VLOOKUP(B210,'[3]Referencia Mensual 2019'!$A$55:$N$60,14,FALSE)*D210</f>
        <v>5914.68</v>
      </c>
      <c r="J210" s="110">
        <f>VLOOKUP(B210,'[3]Referencia Mensual 2019'!$A$62:$N$67,14,FALSE)*E210</f>
        <v>514.32</v>
      </c>
      <c r="K210" s="111">
        <f t="shared" si="15"/>
        <v>18371.399999999998</v>
      </c>
      <c r="L210" s="112">
        <f>VLOOKUP(B210,'[3]Referencia Mensual 2019'!$A$69:$N$74,7,FALSE)</f>
        <v>582.11</v>
      </c>
      <c r="M210" s="113">
        <f>VLOOKUP(C210,'[3]Referencia Mensual 2019'!$A$24:$N$53,7,FALSE)*VLOOKUP(B210,'[3]Referencia Mensual 2019'!$A$83:$M$88,7,FALSE)+D210*VLOOKUP(B210,'[3]Referencia Mensual 2019'!$A$55:$N$60,7,FALSE)*VLOOKUP(B210,'[3]Referencia Mensual 2019'!$A$90:$M$95,7,FALSE)</f>
        <v>816.6300000000001</v>
      </c>
      <c r="N210" s="114">
        <f t="shared" si="10"/>
        <v>1398.7400000000002</v>
      </c>
      <c r="O210" s="115">
        <f>VLOOKUP(B210,'[3]Referencia Mensual 2019'!$A$69:$N$74,13,FALSE)</f>
        <v>582.11</v>
      </c>
      <c r="P210" s="113">
        <f>VLOOKUP(C210,'[3]Referencia Mensual 2019'!$A$24:$N$53,13,FALSE)*VLOOKUP(B210,'[3]Referencia Mensual 2019'!$A$83:$M$88,13,FALSE)+D210*VLOOKUP(B210,'[3]Referencia Mensual 2019'!$A$55:$N$60,13,FALSE)*VLOOKUP(B210,'[3]Referencia Mensual 2019'!$A$90:$M$95,13,FALSE)</f>
        <v>816.6300000000001</v>
      </c>
      <c r="Q210" s="114">
        <f t="shared" si="11"/>
        <v>1398.7400000000002</v>
      </c>
      <c r="R210" s="116">
        <f t="shared" si="12"/>
        <v>2797.4800000000005</v>
      </c>
      <c r="S210" s="117">
        <f t="shared" si="13"/>
        <v>21168.879999999997</v>
      </c>
    </row>
    <row r="211" spans="1:19" ht="22.5">
      <c r="A211" s="157" t="s">
        <v>168</v>
      </c>
      <c r="B211" s="158" t="s">
        <v>16</v>
      </c>
      <c r="C211" s="158">
        <v>14</v>
      </c>
      <c r="D211" s="158">
        <v>23</v>
      </c>
      <c r="E211" s="159">
        <v>10</v>
      </c>
      <c r="F211" s="108">
        <f>VLOOKUP(B211,'[3]Referencia Mensual 2019'!$A$3:$N$8,14,FALSE)</f>
        <v>6985.319999999999</v>
      </c>
      <c r="G211" s="109">
        <f>VLOOKUP(B211,'[3]Referencia Mensual 2019'!$A$10:$N$15,14,FALSE)</f>
        <v>1072.2</v>
      </c>
      <c r="H211" s="109">
        <f>VLOOKUP(C211,'[3]Referencia Mensual 2019'!$A$24:$N$53,14,FALSE)</f>
        <v>3884.879999999999</v>
      </c>
      <c r="I211" s="109">
        <f>VLOOKUP(B211,'[3]Referencia Mensual 2019'!$A$55:$N$60,14,FALSE)*D211</f>
        <v>5914.68</v>
      </c>
      <c r="J211" s="110">
        <f>VLOOKUP(B211,'[3]Referencia Mensual 2019'!$A$62:$N$67,14,FALSE)*E211</f>
        <v>2571.6000000000004</v>
      </c>
      <c r="K211" s="111">
        <f t="shared" si="15"/>
        <v>20428.68</v>
      </c>
      <c r="L211" s="112">
        <f>VLOOKUP(B211,'[3]Referencia Mensual 2019'!$A$69:$N$74,7,FALSE)</f>
        <v>582.11</v>
      </c>
      <c r="M211" s="113">
        <f>VLOOKUP(C211,'[3]Referencia Mensual 2019'!$A$24:$N$53,7,FALSE)*VLOOKUP(B211,'[3]Referencia Mensual 2019'!$A$83:$M$88,7,FALSE)+D211*VLOOKUP(B211,'[3]Referencia Mensual 2019'!$A$55:$N$60,7,FALSE)*VLOOKUP(B211,'[3]Referencia Mensual 2019'!$A$90:$M$95,7,FALSE)</f>
        <v>816.6300000000001</v>
      </c>
      <c r="N211" s="114">
        <f t="shared" si="10"/>
        <v>1398.7400000000002</v>
      </c>
      <c r="O211" s="115">
        <f>VLOOKUP(B211,'[3]Referencia Mensual 2019'!$A$69:$N$74,13,FALSE)</f>
        <v>582.11</v>
      </c>
      <c r="P211" s="113">
        <f>VLOOKUP(C211,'[3]Referencia Mensual 2019'!$A$24:$N$53,13,FALSE)*VLOOKUP(B211,'[3]Referencia Mensual 2019'!$A$83:$M$88,13,FALSE)+D211*VLOOKUP(B211,'[3]Referencia Mensual 2019'!$A$55:$N$60,13,FALSE)*VLOOKUP(B211,'[3]Referencia Mensual 2019'!$A$90:$M$95,13,FALSE)</f>
        <v>816.6300000000001</v>
      </c>
      <c r="Q211" s="114">
        <f t="shared" si="11"/>
        <v>1398.7400000000002</v>
      </c>
      <c r="R211" s="116">
        <f t="shared" si="12"/>
        <v>2797.4800000000005</v>
      </c>
      <c r="S211" s="117">
        <f t="shared" si="13"/>
        <v>23226.16</v>
      </c>
    </row>
    <row r="212" spans="1:19" ht="22.5">
      <c r="A212" s="157" t="s">
        <v>169</v>
      </c>
      <c r="B212" s="158" t="s">
        <v>16</v>
      </c>
      <c r="C212" s="158">
        <v>14</v>
      </c>
      <c r="D212" s="158">
        <v>23</v>
      </c>
      <c r="E212" s="159">
        <v>9</v>
      </c>
      <c r="F212" s="108">
        <f>VLOOKUP(B212,'[3]Referencia Mensual 2019'!$A$3:$N$8,14,FALSE)</f>
        <v>6985.319999999999</v>
      </c>
      <c r="G212" s="109">
        <f>VLOOKUP(B212,'[3]Referencia Mensual 2019'!$A$10:$N$15,14,FALSE)</f>
        <v>1072.2</v>
      </c>
      <c r="H212" s="109">
        <f>VLOOKUP(C212,'[3]Referencia Mensual 2019'!$A$24:$N$53,14,FALSE)</f>
        <v>3884.879999999999</v>
      </c>
      <c r="I212" s="109">
        <f>VLOOKUP(B212,'[3]Referencia Mensual 2019'!$A$55:$N$60,14,FALSE)*D212</f>
        <v>5914.68</v>
      </c>
      <c r="J212" s="110">
        <f>VLOOKUP(B212,'[3]Referencia Mensual 2019'!$A$62:$N$67,14,FALSE)*E212</f>
        <v>2314.44</v>
      </c>
      <c r="K212" s="111">
        <f t="shared" si="15"/>
        <v>20171.519999999997</v>
      </c>
      <c r="L212" s="112">
        <f>VLOOKUP(B212,'[3]Referencia Mensual 2019'!$A$69:$N$74,7,FALSE)</f>
        <v>582.11</v>
      </c>
      <c r="M212" s="113">
        <f>VLOOKUP(C212,'[3]Referencia Mensual 2019'!$A$24:$N$53,7,FALSE)*VLOOKUP(B212,'[3]Referencia Mensual 2019'!$A$83:$M$88,7,FALSE)+D212*VLOOKUP(B212,'[3]Referencia Mensual 2019'!$A$55:$N$60,7,FALSE)*VLOOKUP(B212,'[3]Referencia Mensual 2019'!$A$90:$M$95,7,FALSE)</f>
        <v>816.6300000000001</v>
      </c>
      <c r="N212" s="114">
        <f t="shared" si="10"/>
        <v>1398.7400000000002</v>
      </c>
      <c r="O212" s="115">
        <f>VLOOKUP(B212,'[3]Referencia Mensual 2019'!$A$69:$N$74,13,FALSE)</f>
        <v>582.11</v>
      </c>
      <c r="P212" s="113">
        <f>VLOOKUP(C212,'[3]Referencia Mensual 2019'!$A$24:$N$53,13,FALSE)*VLOOKUP(B212,'[3]Referencia Mensual 2019'!$A$83:$M$88,13,FALSE)+D212*VLOOKUP(B212,'[3]Referencia Mensual 2019'!$A$55:$N$60,13,FALSE)*VLOOKUP(B212,'[3]Referencia Mensual 2019'!$A$90:$M$95,13,FALSE)</f>
        <v>816.6300000000001</v>
      </c>
      <c r="Q212" s="114">
        <f t="shared" si="11"/>
        <v>1398.7400000000002</v>
      </c>
      <c r="R212" s="116">
        <f t="shared" si="12"/>
        <v>2797.4800000000005</v>
      </c>
      <c r="S212" s="117">
        <f t="shared" si="13"/>
        <v>22968.999999999996</v>
      </c>
    </row>
    <row r="213" spans="1:19" ht="12.75">
      <c r="A213" s="160" t="s">
        <v>105</v>
      </c>
      <c r="B213" s="161"/>
      <c r="C213" s="161"/>
      <c r="D213" s="161"/>
      <c r="E213" s="162"/>
      <c r="F213" s="118"/>
      <c r="G213" s="119"/>
      <c r="H213" s="119"/>
      <c r="I213" s="119"/>
      <c r="J213" s="120"/>
      <c r="K213" s="111"/>
      <c r="L213" s="143"/>
      <c r="M213" s="122"/>
      <c r="N213" s="123"/>
      <c r="O213" s="124"/>
      <c r="P213" s="122"/>
      <c r="Q213" s="123"/>
      <c r="R213" s="125"/>
      <c r="S213" s="117"/>
    </row>
    <row r="214" spans="1:19" ht="11.25">
      <c r="A214" s="157" t="s">
        <v>105</v>
      </c>
      <c r="B214" s="158" t="s">
        <v>16</v>
      </c>
      <c r="C214" s="158">
        <v>10</v>
      </c>
      <c r="D214" s="158">
        <v>16</v>
      </c>
      <c r="E214" s="159"/>
      <c r="F214" s="108">
        <f>VLOOKUP(B214,'[3]Referencia Mensual 2019'!$A$3:$N$8,14,FALSE)</f>
        <v>6985.319999999999</v>
      </c>
      <c r="G214" s="109">
        <f>VLOOKUP(B214,'[3]Referencia Mensual 2019'!$A$10:$N$15,14,FALSE)</f>
        <v>1072.2</v>
      </c>
      <c r="H214" s="109">
        <f>VLOOKUP(C214,'[3]Referencia Mensual 2019'!$A$24:$N$53,14,FALSE)</f>
        <v>2740.9199999999996</v>
      </c>
      <c r="I214" s="109">
        <f>VLOOKUP(B214,'[3]Referencia Mensual 2019'!$A$55:$N$60,14,FALSE)*D214</f>
        <v>4114.56</v>
      </c>
      <c r="J214" s="110">
        <f>VLOOKUP(B214,'[3]Referencia Mensual 2019'!$A$62:$N$67,14,FALSE)*E214</f>
        <v>0</v>
      </c>
      <c r="K214" s="111">
        <f>SUM(F214:J214)</f>
        <v>14913</v>
      </c>
      <c r="L214" s="112">
        <f>VLOOKUP(B214,'[3]Referencia Mensual 2019'!$A$69:$N$74,7,FALSE)</f>
        <v>582.11</v>
      </c>
      <c r="M214" s="113">
        <f>VLOOKUP(C214,'[3]Referencia Mensual 2019'!$A$24:$N$53,7,FALSE)*VLOOKUP(B214,'[3]Referencia Mensual 2019'!$A$83:$M$88,7,FALSE)+D214*VLOOKUP(B214,'[3]Referencia Mensual 2019'!$A$55:$N$60,7,FALSE)*VLOOKUP(B214,'[3]Referencia Mensual 2019'!$A$90:$M$95,7,FALSE)</f>
        <v>571.2900000000001</v>
      </c>
      <c r="N214" s="114">
        <f t="shared" si="10"/>
        <v>1153.4</v>
      </c>
      <c r="O214" s="115">
        <f>VLOOKUP(B214,'[3]Referencia Mensual 2019'!$A$69:$N$74,13,FALSE)</f>
        <v>582.11</v>
      </c>
      <c r="P214" s="113">
        <f>VLOOKUP(C214,'[3]Referencia Mensual 2019'!$A$24:$N$53,13,FALSE)*VLOOKUP(B214,'[3]Referencia Mensual 2019'!$A$83:$M$88,13,FALSE)+D214*VLOOKUP(B214,'[3]Referencia Mensual 2019'!$A$55:$N$60,13,FALSE)*VLOOKUP(B214,'[3]Referencia Mensual 2019'!$A$90:$M$95,13,FALSE)</f>
        <v>571.2900000000001</v>
      </c>
      <c r="Q214" s="114">
        <f t="shared" si="11"/>
        <v>1153.4</v>
      </c>
      <c r="R214" s="116">
        <f t="shared" si="12"/>
        <v>2306.8</v>
      </c>
      <c r="S214" s="117">
        <f t="shared" si="13"/>
        <v>17219.8</v>
      </c>
    </row>
    <row r="215" spans="1:19" ht="11.25">
      <c r="A215" s="157" t="s">
        <v>188</v>
      </c>
      <c r="B215" s="158" t="s">
        <v>16</v>
      </c>
      <c r="C215" s="158">
        <v>12</v>
      </c>
      <c r="D215" s="158">
        <v>20</v>
      </c>
      <c r="E215" s="159"/>
      <c r="F215" s="108">
        <f>VLOOKUP(B215,'[3]Referencia Mensual 2019'!$A$3:$N$8,14,FALSE)</f>
        <v>6985.319999999999</v>
      </c>
      <c r="G215" s="109">
        <f>VLOOKUP(B215,'[3]Referencia Mensual 2019'!$A$10:$N$15,14,FALSE)</f>
        <v>1072.2</v>
      </c>
      <c r="H215" s="109">
        <f>VLOOKUP(C215,'[3]Referencia Mensual 2019'!$A$24:$N$53,14,FALSE)</f>
        <v>3312.48</v>
      </c>
      <c r="I215" s="109">
        <f>VLOOKUP(B215,'[3]Referencia Mensual 2019'!$A$55:$N$60,14,FALSE)*D215</f>
        <v>5143.200000000001</v>
      </c>
      <c r="J215" s="110">
        <f>VLOOKUP(B215,'[3]Referencia Mensual 2019'!$A$62:$N$67,14,FALSE)*E215</f>
        <v>0</v>
      </c>
      <c r="K215" s="111">
        <f>SUM(F215:J215)</f>
        <v>16513.199999999997</v>
      </c>
      <c r="L215" s="112">
        <f>VLOOKUP(B215,'[3]Referencia Mensual 2019'!$A$69:$N$74,7,FALSE)</f>
        <v>582.11</v>
      </c>
      <c r="M215" s="113">
        <f>VLOOKUP(C215,'[3]Referencia Mensual 2019'!$A$24:$N$53,7,FALSE)*VLOOKUP(B215,'[3]Referencia Mensual 2019'!$A$83:$M$88,7,FALSE)+D215*VLOOKUP(B215,'[3]Referencia Mensual 2019'!$A$55:$N$60,7,FALSE)*VLOOKUP(B215,'[3]Referencia Mensual 2019'!$A$90:$M$95,7,FALSE)</f>
        <v>704.6400000000001</v>
      </c>
      <c r="N215" s="114">
        <f t="shared" si="10"/>
        <v>1286.75</v>
      </c>
      <c r="O215" s="115">
        <f>VLOOKUP(B215,'[3]Referencia Mensual 2019'!$A$69:$N$74,13,FALSE)</f>
        <v>582.11</v>
      </c>
      <c r="P215" s="113">
        <f>VLOOKUP(C215,'[3]Referencia Mensual 2019'!$A$24:$N$53,13,FALSE)*VLOOKUP(B215,'[3]Referencia Mensual 2019'!$A$83:$M$88,13,FALSE)+D215*VLOOKUP(B215,'[3]Referencia Mensual 2019'!$A$55:$N$60,13,FALSE)*VLOOKUP(B215,'[3]Referencia Mensual 2019'!$A$90:$M$95,13,FALSE)</f>
        <v>704.6400000000001</v>
      </c>
      <c r="Q215" s="114">
        <f t="shared" si="11"/>
        <v>1286.75</v>
      </c>
      <c r="R215" s="116">
        <f t="shared" si="12"/>
        <v>2573.5</v>
      </c>
      <c r="S215" s="117">
        <f t="shared" si="13"/>
        <v>19086.699999999997</v>
      </c>
    </row>
    <row r="216" spans="1:19" ht="12.75">
      <c r="A216" s="160" t="s">
        <v>228</v>
      </c>
      <c r="B216" s="161"/>
      <c r="C216" s="161"/>
      <c r="D216" s="161"/>
      <c r="E216" s="162"/>
      <c r="F216" s="118"/>
      <c r="G216" s="119"/>
      <c r="H216" s="119"/>
      <c r="I216" s="119"/>
      <c r="J216" s="120"/>
      <c r="K216" s="111"/>
      <c r="L216" s="121"/>
      <c r="M216" s="122"/>
      <c r="N216" s="123"/>
      <c r="O216" s="124"/>
      <c r="P216" s="122"/>
      <c r="Q216" s="123"/>
      <c r="R216" s="125"/>
      <c r="S216" s="117"/>
    </row>
    <row r="217" spans="1:19" ht="11.25">
      <c r="A217" s="157" t="s">
        <v>190</v>
      </c>
      <c r="B217" s="158" t="s">
        <v>16</v>
      </c>
      <c r="C217" s="158">
        <v>10</v>
      </c>
      <c r="D217" s="158">
        <v>16</v>
      </c>
      <c r="E217" s="159"/>
      <c r="F217" s="108">
        <f>VLOOKUP(B217,'[3]Referencia Mensual 2019'!$A$3:$N$8,14,FALSE)</f>
        <v>6985.319999999999</v>
      </c>
      <c r="G217" s="144">
        <f>VLOOKUP(B217,'[3]Referencia Mensual 2019'!$A$10:$N$15,14,FALSE)</f>
        <v>1072.2</v>
      </c>
      <c r="H217" s="144">
        <f>VLOOKUP(C217,'[3]Referencia Mensual 2019'!$A$24:$N$53,14,FALSE)</f>
        <v>2740.9199999999996</v>
      </c>
      <c r="I217" s="109">
        <f>VLOOKUP(B217,'[3]Referencia Mensual 2019'!$A$55:$N$60,14,FALSE)*D217</f>
        <v>4114.56</v>
      </c>
      <c r="J217" s="145">
        <f>VLOOKUP(B217,'[3]Referencia Mensual 2019'!$A$62:$N$67,14,FALSE)*E217</f>
        <v>0</v>
      </c>
      <c r="K217" s="146">
        <f>SUM(F217:J217)</f>
        <v>14913</v>
      </c>
      <c r="L217" s="112">
        <f>VLOOKUP(B217,'[3]Referencia Mensual 2019'!$A$69:$N$74,7,FALSE)</f>
        <v>582.11</v>
      </c>
      <c r="M217" s="113">
        <f>VLOOKUP(C217,'[3]Referencia Mensual 2019'!$A$24:$N$53,7,FALSE)*VLOOKUP(B217,'[3]Referencia Mensual 2019'!$A$83:$M$88,7,FALSE)+D217*VLOOKUP(B217,'[3]Referencia Mensual 2019'!$A$55:$N$60,7,FALSE)*VLOOKUP(B217,'[3]Referencia Mensual 2019'!$A$90:$M$95,7,FALSE)</f>
        <v>571.2900000000001</v>
      </c>
      <c r="N217" s="114">
        <f aca="true" t="shared" si="16" ref="N217:N242">+L217+M217</f>
        <v>1153.4</v>
      </c>
      <c r="O217" s="108">
        <f>VLOOKUP(B217,'[3]Referencia Mensual 2019'!$A$69:$N$74,13,FALSE)</f>
        <v>582.11</v>
      </c>
      <c r="P217" s="113">
        <f>VLOOKUP(C217,'[3]Referencia Mensual 2019'!$A$24:$N$53,13,FALSE)*VLOOKUP(B217,'[3]Referencia Mensual 2019'!$A$83:$M$88,13,FALSE)+D217*VLOOKUP(B217,'[3]Referencia Mensual 2019'!$A$55:$N$60,13,FALSE)*VLOOKUP(B217,'[3]Referencia Mensual 2019'!$A$90:$M$95,13,FALSE)</f>
        <v>571.2900000000001</v>
      </c>
      <c r="Q217" s="114">
        <f aca="true" t="shared" si="17" ref="Q217:Q242">+O217+P217</f>
        <v>1153.4</v>
      </c>
      <c r="R217" s="116">
        <f aca="true" t="shared" si="18" ref="R217:R242">+Q217+N217</f>
        <v>2306.8</v>
      </c>
      <c r="S217" s="117">
        <f aca="true" t="shared" si="19" ref="S217:S242">+K217+R217</f>
        <v>17219.8</v>
      </c>
    </row>
    <row r="218" spans="1:19" ht="11.25">
      <c r="A218" s="157" t="s">
        <v>106</v>
      </c>
      <c r="B218" s="158" t="s">
        <v>16</v>
      </c>
      <c r="C218" s="158">
        <v>14</v>
      </c>
      <c r="D218" s="158">
        <v>23</v>
      </c>
      <c r="E218" s="159"/>
      <c r="F218" s="108">
        <f>VLOOKUP(B218,'[3]Referencia Mensual 2019'!$A$3:$N$8,14,FALSE)</f>
        <v>6985.319999999999</v>
      </c>
      <c r="G218" s="109">
        <f>VLOOKUP(B218,'[3]Referencia Mensual 2019'!$A$10:$N$15,14,FALSE)</f>
        <v>1072.2</v>
      </c>
      <c r="H218" s="109">
        <f>VLOOKUP(C218,'[3]Referencia Mensual 2019'!$A$24:$N$53,14,FALSE)</f>
        <v>3884.879999999999</v>
      </c>
      <c r="I218" s="109">
        <f>VLOOKUP(B218,'[3]Referencia Mensual 2019'!$A$55:$N$60,14,FALSE)*D218</f>
        <v>5914.68</v>
      </c>
      <c r="J218" s="110">
        <f>VLOOKUP(B218,'[3]Referencia Mensual 2019'!$A$62:$N$67,14,FALSE)*E218</f>
        <v>0</v>
      </c>
      <c r="K218" s="111">
        <f>SUM(F218:J218)</f>
        <v>17857.079999999998</v>
      </c>
      <c r="L218" s="112">
        <f>VLOOKUP(B218,'[3]Referencia Mensual 2019'!$A$69:$N$74,7,FALSE)</f>
        <v>582.11</v>
      </c>
      <c r="M218" s="113">
        <f>VLOOKUP(C218,'[3]Referencia Mensual 2019'!$A$24:$N$53,7,FALSE)*VLOOKUP(B218,'[3]Referencia Mensual 2019'!$A$83:$M$88,7,FALSE)+D218*VLOOKUP(B218,'[3]Referencia Mensual 2019'!$A$55:$N$60,7,FALSE)*VLOOKUP(B218,'[3]Referencia Mensual 2019'!$A$90:$M$95,7,FALSE)</f>
        <v>816.6300000000001</v>
      </c>
      <c r="N218" s="114">
        <f t="shared" si="16"/>
        <v>1398.7400000000002</v>
      </c>
      <c r="O218" s="115">
        <f>VLOOKUP(B218,'[3]Referencia Mensual 2019'!$A$69:$N$74,13,FALSE)</f>
        <v>582.11</v>
      </c>
      <c r="P218" s="113">
        <f>VLOOKUP(C218,'[3]Referencia Mensual 2019'!$A$24:$N$53,13,FALSE)*VLOOKUP(B218,'[3]Referencia Mensual 2019'!$A$83:$M$88,13,FALSE)+D218*VLOOKUP(B218,'[3]Referencia Mensual 2019'!$A$55:$N$60,13,FALSE)*VLOOKUP(B218,'[3]Referencia Mensual 2019'!$A$90:$M$95,13,FALSE)</f>
        <v>816.6300000000001</v>
      </c>
      <c r="Q218" s="114">
        <f t="shared" si="17"/>
        <v>1398.7400000000002</v>
      </c>
      <c r="R218" s="116">
        <f t="shared" si="18"/>
        <v>2797.4800000000005</v>
      </c>
      <c r="S218" s="117">
        <f t="shared" si="19"/>
        <v>20654.559999999998</v>
      </c>
    </row>
    <row r="219" spans="1:19" ht="22.5">
      <c r="A219" s="157" t="s">
        <v>155</v>
      </c>
      <c r="B219" s="158" t="s">
        <v>16</v>
      </c>
      <c r="C219" s="158">
        <v>14</v>
      </c>
      <c r="D219" s="158">
        <v>23</v>
      </c>
      <c r="E219" s="159">
        <v>2</v>
      </c>
      <c r="F219" s="108">
        <f>VLOOKUP(B219,'[3]Referencia Mensual 2019'!$A$3:$N$8,14,FALSE)</f>
        <v>6985.319999999999</v>
      </c>
      <c r="G219" s="109">
        <f>VLOOKUP(B219,'[3]Referencia Mensual 2019'!$A$10:$N$15,14,FALSE)</f>
        <v>1072.2</v>
      </c>
      <c r="H219" s="109">
        <f>VLOOKUP(C219,'[3]Referencia Mensual 2019'!$A$24:$N$53,14,FALSE)</f>
        <v>3884.879999999999</v>
      </c>
      <c r="I219" s="109">
        <f>VLOOKUP(B219,'[3]Referencia Mensual 2019'!$A$55:$N$60,14,FALSE)*D219</f>
        <v>5914.68</v>
      </c>
      <c r="J219" s="110">
        <f>VLOOKUP(B219,'[3]Referencia Mensual 2019'!$A$62:$N$67,14,FALSE)*E219</f>
        <v>514.32</v>
      </c>
      <c r="K219" s="111">
        <f>SUM(F219:J219)</f>
        <v>18371.399999999998</v>
      </c>
      <c r="L219" s="112">
        <f>VLOOKUP(B219,'[3]Referencia Mensual 2019'!$A$69:$N$74,7,FALSE)</f>
        <v>582.11</v>
      </c>
      <c r="M219" s="113">
        <f>VLOOKUP(C219,'[3]Referencia Mensual 2019'!$A$24:$N$53,7,FALSE)*VLOOKUP(B219,'[3]Referencia Mensual 2019'!$A$83:$M$88,7,FALSE)+D219*VLOOKUP(B219,'[3]Referencia Mensual 2019'!$A$55:$N$60,7,FALSE)*VLOOKUP(B219,'[3]Referencia Mensual 2019'!$A$90:$M$95,7,FALSE)</f>
        <v>816.6300000000001</v>
      </c>
      <c r="N219" s="114">
        <f t="shared" si="16"/>
        <v>1398.7400000000002</v>
      </c>
      <c r="O219" s="115">
        <f>VLOOKUP(B219,'[3]Referencia Mensual 2019'!$A$69:$N$74,13,FALSE)</f>
        <v>582.11</v>
      </c>
      <c r="P219" s="113">
        <f>VLOOKUP(C219,'[3]Referencia Mensual 2019'!$A$24:$N$53,13,FALSE)*VLOOKUP(B219,'[3]Referencia Mensual 2019'!$A$83:$M$88,13,FALSE)+D219*VLOOKUP(B219,'[3]Referencia Mensual 2019'!$A$55:$N$60,13,FALSE)*VLOOKUP(B219,'[3]Referencia Mensual 2019'!$A$90:$M$95,13,FALSE)</f>
        <v>816.6300000000001</v>
      </c>
      <c r="Q219" s="114">
        <f t="shared" si="17"/>
        <v>1398.7400000000002</v>
      </c>
      <c r="R219" s="116">
        <f t="shared" si="18"/>
        <v>2797.4800000000005</v>
      </c>
      <c r="S219" s="117">
        <f t="shared" si="19"/>
        <v>21168.879999999997</v>
      </c>
    </row>
    <row r="220" spans="1:19" ht="22.5">
      <c r="A220" s="157" t="s">
        <v>166</v>
      </c>
      <c r="B220" s="158" t="s">
        <v>16</v>
      </c>
      <c r="C220" s="158">
        <v>14</v>
      </c>
      <c r="D220" s="158">
        <v>23</v>
      </c>
      <c r="E220" s="159">
        <v>10</v>
      </c>
      <c r="F220" s="108">
        <f>VLOOKUP(B220,'[3]Referencia Mensual 2019'!$A$3:$N$8,14,FALSE)</f>
        <v>6985.319999999999</v>
      </c>
      <c r="G220" s="109">
        <f>VLOOKUP(B220,'[3]Referencia Mensual 2019'!$A$10:$N$15,14,FALSE)</f>
        <v>1072.2</v>
      </c>
      <c r="H220" s="109">
        <f>VLOOKUP(C220,'[3]Referencia Mensual 2019'!$A$24:$N$53,14,FALSE)</f>
        <v>3884.879999999999</v>
      </c>
      <c r="I220" s="109">
        <f>VLOOKUP(B220,'[3]Referencia Mensual 2019'!$A$55:$N$60,14,FALSE)*D220</f>
        <v>5914.68</v>
      </c>
      <c r="J220" s="110">
        <f>VLOOKUP(B220,'[3]Referencia Mensual 2019'!$A$62:$N$67,14,FALSE)*E220</f>
        <v>2571.6000000000004</v>
      </c>
      <c r="K220" s="111">
        <f>SUM(F220:J220)</f>
        <v>20428.68</v>
      </c>
      <c r="L220" s="112">
        <f>VLOOKUP(B220,'[3]Referencia Mensual 2019'!$A$69:$N$74,7,FALSE)</f>
        <v>582.11</v>
      </c>
      <c r="M220" s="113">
        <f>VLOOKUP(C220,'[3]Referencia Mensual 2019'!$A$24:$N$53,7,FALSE)*VLOOKUP(B220,'[3]Referencia Mensual 2019'!$A$83:$M$88,7,FALSE)+D220*VLOOKUP(B220,'[3]Referencia Mensual 2019'!$A$55:$N$60,7,FALSE)*VLOOKUP(B220,'[3]Referencia Mensual 2019'!$A$90:$M$95,7,FALSE)</f>
        <v>816.6300000000001</v>
      </c>
      <c r="N220" s="114">
        <f t="shared" si="16"/>
        <v>1398.7400000000002</v>
      </c>
      <c r="O220" s="115">
        <f>VLOOKUP(B220,'[3]Referencia Mensual 2019'!$A$69:$N$74,13,FALSE)</f>
        <v>582.11</v>
      </c>
      <c r="P220" s="113">
        <f>VLOOKUP(C220,'[3]Referencia Mensual 2019'!$A$24:$N$53,13,FALSE)*VLOOKUP(B220,'[3]Referencia Mensual 2019'!$A$83:$M$88,13,FALSE)+D220*VLOOKUP(B220,'[3]Referencia Mensual 2019'!$A$55:$N$60,13,FALSE)*VLOOKUP(B220,'[3]Referencia Mensual 2019'!$A$90:$M$95,13,FALSE)</f>
        <v>816.6300000000001</v>
      </c>
      <c r="Q220" s="114">
        <f t="shared" si="17"/>
        <v>1398.7400000000002</v>
      </c>
      <c r="R220" s="116">
        <f t="shared" si="18"/>
        <v>2797.4800000000005</v>
      </c>
      <c r="S220" s="117">
        <f t="shared" si="19"/>
        <v>23226.16</v>
      </c>
    </row>
    <row r="221" spans="1:19" ht="22.5">
      <c r="A221" s="157" t="s">
        <v>167</v>
      </c>
      <c r="B221" s="158" t="s">
        <v>16</v>
      </c>
      <c r="C221" s="158">
        <v>14</v>
      </c>
      <c r="D221" s="158">
        <v>23</v>
      </c>
      <c r="E221" s="159">
        <v>9</v>
      </c>
      <c r="F221" s="108">
        <f>VLOOKUP(B221,'[3]Referencia Mensual 2019'!$A$3:$N$8,14,FALSE)</f>
        <v>6985.319999999999</v>
      </c>
      <c r="G221" s="109">
        <f>VLOOKUP(B221,'[3]Referencia Mensual 2019'!$A$10:$N$15,14,FALSE)</f>
        <v>1072.2</v>
      </c>
      <c r="H221" s="109">
        <f>VLOOKUP(C221,'[3]Referencia Mensual 2019'!$A$24:$N$53,14,FALSE)</f>
        <v>3884.879999999999</v>
      </c>
      <c r="I221" s="109">
        <f>VLOOKUP(B221,'[3]Referencia Mensual 2019'!$A$55:$N$60,14,FALSE)*D221</f>
        <v>5914.68</v>
      </c>
      <c r="J221" s="110">
        <f>VLOOKUP(B221,'[3]Referencia Mensual 2019'!$A$62:$N$67,14,FALSE)*E221</f>
        <v>2314.44</v>
      </c>
      <c r="K221" s="111">
        <f>SUM(F221:J221)</f>
        <v>20171.519999999997</v>
      </c>
      <c r="L221" s="112">
        <f>VLOOKUP(B221,'[3]Referencia Mensual 2019'!$A$69:$N$74,7,FALSE)</f>
        <v>582.11</v>
      </c>
      <c r="M221" s="113">
        <f>VLOOKUP(C221,'[3]Referencia Mensual 2019'!$A$24:$N$53,7,FALSE)*VLOOKUP(B221,'[3]Referencia Mensual 2019'!$A$83:$M$88,7,FALSE)+D221*VLOOKUP(B221,'[3]Referencia Mensual 2019'!$A$55:$N$60,7,FALSE)*VLOOKUP(B221,'[3]Referencia Mensual 2019'!$A$90:$M$95,7,FALSE)</f>
        <v>816.6300000000001</v>
      </c>
      <c r="N221" s="114">
        <f t="shared" si="16"/>
        <v>1398.7400000000002</v>
      </c>
      <c r="O221" s="115">
        <f>VLOOKUP(B221,'[3]Referencia Mensual 2019'!$A$69:$N$74,13,FALSE)</f>
        <v>582.11</v>
      </c>
      <c r="P221" s="113">
        <f>VLOOKUP(C221,'[3]Referencia Mensual 2019'!$A$24:$N$53,13,FALSE)*VLOOKUP(B221,'[3]Referencia Mensual 2019'!$A$83:$M$88,13,FALSE)+D221*VLOOKUP(B221,'[3]Referencia Mensual 2019'!$A$55:$N$60,13,FALSE)*VLOOKUP(B221,'[3]Referencia Mensual 2019'!$A$90:$M$95,13,FALSE)</f>
        <v>816.6300000000001</v>
      </c>
      <c r="Q221" s="114">
        <f t="shared" si="17"/>
        <v>1398.7400000000002</v>
      </c>
      <c r="R221" s="116">
        <f t="shared" si="18"/>
        <v>2797.4800000000005</v>
      </c>
      <c r="S221" s="117">
        <f t="shared" si="19"/>
        <v>22968.999999999996</v>
      </c>
    </row>
    <row r="222" spans="1:19" ht="12.75">
      <c r="A222" s="160" t="s">
        <v>229</v>
      </c>
      <c r="B222" s="161"/>
      <c r="C222" s="161"/>
      <c r="D222" s="161"/>
      <c r="E222" s="162"/>
      <c r="F222" s="118"/>
      <c r="G222" s="119"/>
      <c r="H222" s="119"/>
      <c r="I222" s="119"/>
      <c r="J222" s="120"/>
      <c r="K222" s="111"/>
      <c r="L222" s="121"/>
      <c r="M222" s="122"/>
      <c r="N222" s="123"/>
      <c r="O222" s="124"/>
      <c r="P222" s="122"/>
      <c r="Q222" s="123"/>
      <c r="R222" s="125"/>
      <c r="S222" s="117"/>
    </row>
    <row r="223" spans="1:19" ht="11.25">
      <c r="A223" s="157" t="s">
        <v>96</v>
      </c>
      <c r="B223" s="158" t="s">
        <v>16</v>
      </c>
      <c r="C223" s="158">
        <v>10</v>
      </c>
      <c r="D223" s="158">
        <v>16</v>
      </c>
      <c r="E223" s="159"/>
      <c r="F223" s="108">
        <f>VLOOKUP(B223,'[3]Referencia Mensual 2019'!$A$3:$N$8,14,FALSE)</f>
        <v>6985.319999999999</v>
      </c>
      <c r="G223" s="109">
        <f>VLOOKUP(B223,'[3]Referencia Mensual 2019'!$A$10:$N$15,14,FALSE)</f>
        <v>1072.2</v>
      </c>
      <c r="H223" s="109">
        <f>VLOOKUP(C223,'[3]Referencia Mensual 2019'!$A$24:$N$53,14,FALSE)</f>
        <v>2740.9199999999996</v>
      </c>
      <c r="I223" s="109">
        <f>VLOOKUP(B223,'[3]Referencia Mensual 2019'!$A$55:$N$60,14,FALSE)*D223</f>
        <v>4114.56</v>
      </c>
      <c r="J223" s="110">
        <f>VLOOKUP(B223,'[3]Referencia Mensual 2019'!$A$62:$N$67,14,FALSE)*E223</f>
        <v>0</v>
      </c>
      <c r="K223" s="111">
        <f aca="true" t="shared" si="20" ref="K223:K228">SUM(F223:J223)</f>
        <v>14913</v>
      </c>
      <c r="L223" s="112">
        <f>VLOOKUP(B223,'[3]Referencia Mensual 2019'!$A$69:$N$74,7,FALSE)</f>
        <v>582.11</v>
      </c>
      <c r="M223" s="113">
        <f>VLOOKUP(C223,'[3]Referencia Mensual 2019'!$A$24:$N$53,7,FALSE)*VLOOKUP(B223,'[3]Referencia Mensual 2019'!$A$83:$M$88,7,FALSE)+D223*VLOOKUP(B223,'[3]Referencia Mensual 2019'!$A$55:$N$60,7,FALSE)*VLOOKUP(B223,'[3]Referencia Mensual 2019'!$A$90:$M$95,7,FALSE)</f>
        <v>571.2900000000001</v>
      </c>
      <c r="N223" s="114">
        <f t="shared" si="16"/>
        <v>1153.4</v>
      </c>
      <c r="O223" s="115">
        <f>VLOOKUP(B223,'[3]Referencia Mensual 2019'!$A$69:$N$74,13,FALSE)</f>
        <v>582.11</v>
      </c>
      <c r="P223" s="113">
        <f>VLOOKUP(C223,'[3]Referencia Mensual 2019'!$A$24:$N$53,13,FALSE)*VLOOKUP(B223,'[3]Referencia Mensual 2019'!$A$83:$M$88,13,FALSE)+D223*VLOOKUP(B223,'[3]Referencia Mensual 2019'!$A$55:$N$60,13,FALSE)*VLOOKUP(B223,'[3]Referencia Mensual 2019'!$A$90:$M$95,13,FALSE)</f>
        <v>571.2900000000001</v>
      </c>
      <c r="Q223" s="114">
        <f t="shared" si="17"/>
        <v>1153.4</v>
      </c>
      <c r="R223" s="116">
        <f t="shared" si="18"/>
        <v>2306.8</v>
      </c>
      <c r="S223" s="117">
        <f t="shared" si="19"/>
        <v>17219.8</v>
      </c>
    </row>
    <row r="224" spans="1:19" ht="11.25">
      <c r="A224" s="157" t="s">
        <v>174</v>
      </c>
      <c r="B224" s="158" t="s">
        <v>16</v>
      </c>
      <c r="C224" s="158">
        <v>12</v>
      </c>
      <c r="D224" s="158">
        <v>20</v>
      </c>
      <c r="E224" s="159"/>
      <c r="F224" s="108">
        <f>VLOOKUP(B224,'[3]Referencia Mensual 2019'!$A$3:$N$8,14,FALSE)</f>
        <v>6985.319999999999</v>
      </c>
      <c r="G224" s="109">
        <f>VLOOKUP(B224,'[3]Referencia Mensual 2019'!$A$10:$N$15,14,FALSE)</f>
        <v>1072.2</v>
      </c>
      <c r="H224" s="109">
        <f>VLOOKUP(C224,'[3]Referencia Mensual 2019'!$A$24:$N$53,14,FALSE)</f>
        <v>3312.48</v>
      </c>
      <c r="I224" s="109">
        <f>VLOOKUP(B224,'[3]Referencia Mensual 2019'!$A$55:$N$60,14,FALSE)*D224</f>
        <v>5143.200000000001</v>
      </c>
      <c r="J224" s="110">
        <f>VLOOKUP(B224,'[3]Referencia Mensual 2019'!$A$62:$N$67,14,FALSE)*E224</f>
        <v>0</v>
      </c>
      <c r="K224" s="111">
        <f t="shared" si="20"/>
        <v>16513.199999999997</v>
      </c>
      <c r="L224" s="112">
        <f>VLOOKUP(B224,'[3]Referencia Mensual 2019'!$A$69:$N$74,7,FALSE)</f>
        <v>582.11</v>
      </c>
      <c r="M224" s="113">
        <f>VLOOKUP(C224,'[3]Referencia Mensual 2019'!$A$24:$N$53,7,FALSE)*VLOOKUP(B224,'[3]Referencia Mensual 2019'!$A$83:$M$88,7,FALSE)+D224*VLOOKUP(B224,'[3]Referencia Mensual 2019'!$A$55:$N$60,7,FALSE)*VLOOKUP(B224,'[3]Referencia Mensual 2019'!$A$90:$M$95,7,FALSE)</f>
        <v>704.6400000000001</v>
      </c>
      <c r="N224" s="114">
        <f t="shared" si="16"/>
        <v>1286.75</v>
      </c>
      <c r="O224" s="115">
        <f>VLOOKUP(B224,'[3]Referencia Mensual 2019'!$A$69:$N$74,13,FALSE)</f>
        <v>582.11</v>
      </c>
      <c r="P224" s="113">
        <f>VLOOKUP(C224,'[3]Referencia Mensual 2019'!$A$24:$N$53,13,FALSE)*VLOOKUP(B224,'[3]Referencia Mensual 2019'!$A$83:$M$88,13,FALSE)+D224*VLOOKUP(B224,'[3]Referencia Mensual 2019'!$A$55:$N$60,13,FALSE)*VLOOKUP(B224,'[3]Referencia Mensual 2019'!$A$90:$M$95,13,FALSE)</f>
        <v>704.6400000000001</v>
      </c>
      <c r="Q224" s="114">
        <f t="shared" si="17"/>
        <v>1286.75</v>
      </c>
      <c r="R224" s="116">
        <f t="shared" si="18"/>
        <v>2573.5</v>
      </c>
      <c r="S224" s="117">
        <f t="shared" si="19"/>
        <v>19086.699999999997</v>
      </c>
    </row>
    <row r="225" spans="1:19" ht="11.25">
      <c r="A225" s="157" t="s">
        <v>170</v>
      </c>
      <c r="B225" s="158" t="s">
        <v>16</v>
      </c>
      <c r="C225" s="158">
        <v>12</v>
      </c>
      <c r="D225" s="158">
        <v>20</v>
      </c>
      <c r="E225" s="159">
        <v>1</v>
      </c>
      <c r="F225" s="108">
        <f>VLOOKUP(B225,'[3]Referencia Mensual 2019'!$A$3:$N$8,14,FALSE)</f>
        <v>6985.319999999999</v>
      </c>
      <c r="G225" s="109">
        <f>VLOOKUP(B225,'[3]Referencia Mensual 2019'!$A$10:$N$15,14,FALSE)</f>
        <v>1072.2</v>
      </c>
      <c r="H225" s="109">
        <f>VLOOKUP(C225,'[3]Referencia Mensual 2019'!$A$24:$N$53,14,FALSE)</f>
        <v>3312.48</v>
      </c>
      <c r="I225" s="109">
        <f>VLOOKUP(B225,'[3]Referencia Mensual 2019'!$A$55:$N$60,14,FALSE)*D225</f>
        <v>5143.200000000001</v>
      </c>
      <c r="J225" s="110">
        <f>VLOOKUP(B225,'[3]Referencia Mensual 2019'!$A$62:$N$67,14,FALSE)*E225</f>
        <v>257.16</v>
      </c>
      <c r="K225" s="111">
        <f t="shared" si="20"/>
        <v>16770.359999999997</v>
      </c>
      <c r="L225" s="112">
        <f>VLOOKUP(B225,'[3]Referencia Mensual 2019'!$A$69:$N$74,7,FALSE)</f>
        <v>582.11</v>
      </c>
      <c r="M225" s="113">
        <f>VLOOKUP(C225,'[3]Referencia Mensual 2019'!$A$24:$N$53,7,FALSE)*VLOOKUP(B225,'[3]Referencia Mensual 2019'!$A$83:$M$88,7,FALSE)+D225*VLOOKUP(B225,'[3]Referencia Mensual 2019'!$A$55:$N$60,7,FALSE)*VLOOKUP(B225,'[3]Referencia Mensual 2019'!$A$90:$M$95,7,FALSE)</f>
        <v>704.6400000000001</v>
      </c>
      <c r="N225" s="114">
        <f t="shared" si="16"/>
        <v>1286.75</v>
      </c>
      <c r="O225" s="115">
        <f>VLOOKUP(B225,'[3]Referencia Mensual 2019'!$A$69:$N$74,13,FALSE)</f>
        <v>582.11</v>
      </c>
      <c r="P225" s="113">
        <f>VLOOKUP(C225,'[3]Referencia Mensual 2019'!$A$24:$N$53,13,FALSE)*VLOOKUP(B225,'[3]Referencia Mensual 2019'!$A$83:$M$88,13,FALSE)+D225*VLOOKUP(B225,'[3]Referencia Mensual 2019'!$A$55:$N$60,13,FALSE)*VLOOKUP(B225,'[3]Referencia Mensual 2019'!$A$90:$M$95,13,FALSE)</f>
        <v>704.6400000000001</v>
      </c>
      <c r="Q225" s="114">
        <f t="shared" si="17"/>
        <v>1286.75</v>
      </c>
      <c r="R225" s="116">
        <f t="shared" si="18"/>
        <v>2573.5</v>
      </c>
      <c r="S225" s="117">
        <f t="shared" si="19"/>
        <v>19343.859999999997</v>
      </c>
    </row>
    <row r="226" spans="1:19" ht="11.25">
      <c r="A226" s="157" t="s">
        <v>97</v>
      </c>
      <c r="B226" s="158" t="s">
        <v>16</v>
      </c>
      <c r="C226" s="158">
        <v>14</v>
      </c>
      <c r="D226" s="158">
        <v>23</v>
      </c>
      <c r="E226" s="159"/>
      <c r="F226" s="108">
        <f>VLOOKUP(B226,'[3]Referencia Mensual 2019'!$A$3:$N$8,14,FALSE)</f>
        <v>6985.319999999999</v>
      </c>
      <c r="G226" s="109">
        <f>VLOOKUP(B226,'[3]Referencia Mensual 2019'!$A$10:$N$15,14,FALSE)</f>
        <v>1072.2</v>
      </c>
      <c r="H226" s="109">
        <f>VLOOKUP(C226,'[3]Referencia Mensual 2019'!$A$24:$N$53,14,FALSE)</f>
        <v>3884.879999999999</v>
      </c>
      <c r="I226" s="109">
        <f>VLOOKUP(B226,'[3]Referencia Mensual 2019'!$A$55:$N$60,14,FALSE)*D226</f>
        <v>5914.68</v>
      </c>
      <c r="J226" s="110">
        <f>VLOOKUP(B226,'[3]Referencia Mensual 2019'!$A$62:$N$67,14,FALSE)*E226</f>
        <v>0</v>
      </c>
      <c r="K226" s="111">
        <f t="shared" si="20"/>
        <v>17857.079999999998</v>
      </c>
      <c r="L226" s="112">
        <f>VLOOKUP(B226,'[3]Referencia Mensual 2019'!$A$69:$N$74,7,FALSE)</f>
        <v>582.11</v>
      </c>
      <c r="M226" s="113">
        <f>VLOOKUP(C226,'[3]Referencia Mensual 2019'!$A$24:$N$53,7,FALSE)*VLOOKUP(B226,'[3]Referencia Mensual 2019'!$A$83:$M$88,7,FALSE)+D226*VLOOKUP(B226,'[3]Referencia Mensual 2019'!$A$55:$N$60,7,FALSE)*VLOOKUP(B226,'[3]Referencia Mensual 2019'!$A$90:$M$95,7,FALSE)</f>
        <v>816.6300000000001</v>
      </c>
      <c r="N226" s="114">
        <f t="shared" si="16"/>
        <v>1398.7400000000002</v>
      </c>
      <c r="O226" s="115">
        <f>VLOOKUP(B226,'[3]Referencia Mensual 2019'!$A$69:$N$74,13,FALSE)</f>
        <v>582.11</v>
      </c>
      <c r="P226" s="113">
        <f>VLOOKUP(C226,'[3]Referencia Mensual 2019'!$A$24:$N$53,13,FALSE)*VLOOKUP(B226,'[3]Referencia Mensual 2019'!$A$83:$M$88,13,FALSE)+D226*VLOOKUP(B226,'[3]Referencia Mensual 2019'!$A$55:$N$60,13,FALSE)*VLOOKUP(B226,'[3]Referencia Mensual 2019'!$A$90:$M$95,13,FALSE)</f>
        <v>816.6300000000001</v>
      </c>
      <c r="Q226" s="114">
        <f t="shared" si="17"/>
        <v>1398.7400000000002</v>
      </c>
      <c r="R226" s="116">
        <f t="shared" si="18"/>
        <v>2797.4800000000005</v>
      </c>
      <c r="S226" s="117">
        <f t="shared" si="19"/>
        <v>20654.559999999998</v>
      </c>
    </row>
    <row r="227" spans="1:19" ht="11.25">
      <c r="A227" s="157" t="s">
        <v>98</v>
      </c>
      <c r="B227" s="158" t="s">
        <v>16</v>
      </c>
      <c r="C227" s="158">
        <v>14</v>
      </c>
      <c r="D227" s="158">
        <v>23</v>
      </c>
      <c r="E227" s="159">
        <v>5</v>
      </c>
      <c r="F227" s="108">
        <f>VLOOKUP(B227,'[3]Referencia Mensual 2019'!$A$3:$N$8,14,FALSE)</f>
        <v>6985.319999999999</v>
      </c>
      <c r="G227" s="109">
        <f>VLOOKUP(B227,'[3]Referencia Mensual 2019'!$A$10:$N$15,14,FALSE)</f>
        <v>1072.2</v>
      </c>
      <c r="H227" s="109">
        <f>VLOOKUP(C227,'[3]Referencia Mensual 2019'!$A$24:$N$53,14,FALSE)</f>
        <v>3884.879999999999</v>
      </c>
      <c r="I227" s="109">
        <f>VLOOKUP(B227,'[3]Referencia Mensual 2019'!$A$55:$N$60,14,FALSE)*D227</f>
        <v>5914.68</v>
      </c>
      <c r="J227" s="110">
        <f>VLOOKUP(B227,'[3]Referencia Mensual 2019'!$A$62:$N$67,14,FALSE)*E227</f>
        <v>1285.8000000000002</v>
      </c>
      <c r="K227" s="111">
        <f t="shared" si="20"/>
        <v>19142.879999999997</v>
      </c>
      <c r="L227" s="112">
        <f>VLOOKUP(B227,'[3]Referencia Mensual 2019'!$A$69:$N$74,7,FALSE)</f>
        <v>582.11</v>
      </c>
      <c r="M227" s="113">
        <f>VLOOKUP(C227,'[3]Referencia Mensual 2019'!$A$24:$N$53,7,FALSE)*VLOOKUP(B227,'[3]Referencia Mensual 2019'!$A$83:$M$88,7,FALSE)+D227*VLOOKUP(B227,'[3]Referencia Mensual 2019'!$A$55:$N$60,7,FALSE)*VLOOKUP(B227,'[3]Referencia Mensual 2019'!$A$90:$M$95,7,FALSE)</f>
        <v>816.6300000000001</v>
      </c>
      <c r="N227" s="114">
        <f t="shared" si="16"/>
        <v>1398.7400000000002</v>
      </c>
      <c r="O227" s="115">
        <f>VLOOKUP(B227,'[3]Referencia Mensual 2019'!$A$69:$N$74,13,FALSE)</f>
        <v>582.11</v>
      </c>
      <c r="P227" s="113">
        <f>VLOOKUP(C227,'[3]Referencia Mensual 2019'!$A$24:$N$53,13,FALSE)*VLOOKUP(B227,'[3]Referencia Mensual 2019'!$A$83:$M$88,13,FALSE)+D227*VLOOKUP(B227,'[3]Referencia Mensual 2019'!$A$55:$N$60,13,FALSE)*VLOOKUP(B227,'[3]Referencia Mensual 2019'!$A$90:$M$95,13,FALSE)</f>
        <v>816.6300000000001</v>
      </c>
      <c r="Q227" s="114">
        <f t="shared" si="17"/>
        <v>1398.7400000000002</v>
      </c>
      <c r="R227" s="116">
        <f t="shared" si="18"/>
        <v>2797.4800000000005</v>
      </c>
      <c r="S227" s="117">
        <f t="shared" si="19"/>
        <v>21940.359999999997</v>
      </c>
    </row>
    <row r="228" spans="1:19" ht="11.25">
      <c r="A228" s="157" t="s">
        <v>99</v>
      </c>
      <c r="B228" s="158" t="s">
        <v>16</v>
      </c>
      <c r="C228" s="158">
        <v>14</v>
      </c>
      <c r="D228" s="158">
        <v>23</v>
      </c>
      <c r="E228" s="159">
        <v>7</v>
      </c>
      <c r="F228" s="108">
        <f>VLOOKUP(B228,'[3]Referencia Mensual 2019'!$A$3:$N$8,14,FALSE)</f>
        <v>6985.319999999999</v>
      </c>
      <c r="G228" s="109">
        <f>VLOOKUP(B228,'[3]Referencia Mensual 2019'!$A$10:$N$15,14,FALSE)</f>
        <v>1072.2</v>
      </c>
      <c r="H228" s="109">
        <f>VLOOKUP(C228,'[3]Referencia Mensual 2019'!$A$24:$N$53,14,FALSE)</f>
        <v>3884.879999999999</v>
      </c>
      <c r="I228" s="109">
        <f>VLOOKUP(B228,'[3]Referencia Mensual 2019'!$A$55:$N$60,14,FALSE)*D228</f>
        <v>5914.68</v>
      </c>
      <c r="J228" s="110">
        <f>VLOOKUP(B228,'[3]Referencia Mensual 2019'!$A$62:$N$67,14,FALSE)*E228</f>
        <v>1800.1200000000001</v>
      </c>
      <c r="K228" s="111">
        <f t="shared" si="20"/>
        <v>19657.199999999997</v>
      </c>
      <c r="L228" s="112">
        <f>VLOOKUP(B228,'[3]Referencia Mensual 2019'!$A$69:$N$74,7,FALSE)</f>
        <v>582.11</v>
      </c>
      <c r="M228" s="113">
        <f>VLOOKUP(C228,'[3]Referencia Mensual 2019'!$A$24:$N$53,7,FALSE)*VLOOKUP(B228,'[3]Referencia Mensual 2019'!$A$83:$M$88,7,FALSE)+D228*VLOOKUP(B228,'[3]Referencia Mensual 2019'!$A$55:$N$60,7,FALSE)*VLOOKUP(B228,'[3]Referencia Mensual 2019'!$A$90:$M$95,7,FALSE)</f>
        <v>816.6300000000001</v>
      </c>
      <c r="N228" s="114">
        <f t="shared" si="16"/>
        <v>1398.7400000000002</v>
      </c>
      <c r="O228" s="115">
        <f>VLOOKUP(B228,'[3]Referencia Mensual 2019'!$A$69:$N$74,13,FALSE)</f>
        <v>582.11</v>
      </c>
      <c r="P228" s="113">
        <f>VLOOKUP(C228,'[3]Referencia Mensual 2019'!$A$24:$N$53,13,FALSE)*VLOOKUP(B228,'[3]Referencia Mensual 2019'!$A$83:$M$88,13,FALSE)+D228*VLOOKUP(B228,'[3]Referencia Mensual 2019'!$A$55:$N$60,13,FALSE)*VLOOKUP(B228,'[3]Referencia Mensual 2019'!$A$90:$M$95,13,FALSE)</f>
        <v>816.6300000000001</v>
      </c>
      <c r="Q228" s="114">
        <f t="shared" si="17"/>
        <v>1398.7400000000002</v>
      </c>
      <c r="R228" s="116">
        <f t="shared" si="18"/>
        <v>2797.4800000000005</v>
      </c>
      <c r="S228" s="117">
        <f t="shared" si="19"/>
        <v>22454.679999999997</v>
      </c>
    </row>
    <row r="229" spans="1:19" ht="12.75">
      <c r="A229" s="160" t="s">
        <v>100</v>
      </c>
      <c r="B229" s="161"/>
      <c r="C229" s="161"/>
      <c r="D229" s="161"/>
      <c r="E229" s="162"/>
      <c r="F229" s="118"/>
      <c r="G229" s="119"/>
      <c r="H229" s="119"/>
      <c r="I229" s="119"/>
      <c r="J229" s="120"/>
      <c r="K229" s="111"/>
      <c r="L229" s="121"/>
      <c r="M229" s="122"/>
      <c r="N229" s="123"/>
      <c r="O229" s="124"/>
      <c r="P229" s="122"/>
      <c r="Q229" s="123"/>
      <c r="R229" s="125"/>
      <c r="S229" s="117"/>
    </row>
    <row r="230" spans="1:19" ht="11.25">
      <c r="A230" s="157" t="s">
        <v>100</v>
      </c>
      <c r="B230" s="158" t="s">
        <v>16</v>
      </c>
      <c r="C230" s="158">
        <v>10</v>
      </c>
      <c r="D230" s="158">
        <v>16</v>
      </c>
      <c r="E230" s="159"/>
      <c r="F230" s="108">
        <f>VLOOKUP(B230,'[3]Referencia Mensual 2019'!$A$3:$N$8,14,FALSE)</f>
        <v>6985.319999999999</v>
      </c>
      <c r="G230" s="109">
        <f>VLOOKUP(B230,'[3]Referencia Mensual 2019'!$A$10:$N$15,14,FALSE)</f>
        <v>1072.2</v>
      </c>
      <c r="H230" s="109">
        <f>VLOOKUP(C230,'[3]Referencia Mensual 2019'!$A$24:$N$53,14,FALSE)</f>
        <v>2740.9199999999996</v>
      </c>
      <c r="I230" s="109">
        <f>VLOOKUP(B230,'[3]Referencia Mensual 2019'!$A$55:$N$60,14,FALSE)*D230</f>
        <v>4114.56</v>
      </c>
      <c r="J230" s="110">
        <f>VLOOKUP(B230,'[3]Referencia Mensual 2019'!$A$62:$N$67,14,FALSE)*E230</f>
        <v>0</v>
      </c>
      <c r="K230" s="111">
        <f aca="true" t="shared" si="21" ref="K230:K238">SUM(F230:J230)</f>
        <v>14913</v>
      </c>
      <c r="L230" s="112">
        <f>VLOOKUP(B230,'[3]Referencia Mensual 2019'!$A$69:$N$74,7,FALSE)</f>
        <v>582.11</v>
      </c>
      <c r="M230" s="113">
        <f>VLOOKUP(C230,'[3]Referencia Mensual 2019'!$A$24:$N$53,7,FALSE)*VLOOKUP(B230,'[3]Referencia Mensual 2019'!$A$83:$M$88,7,FALSE)+D230*VLOOKUP(B230,'[3]Referencia Mensual 2019'!$A$55:$N$60,7,FALSE)*VLOOKUP(B230,'[3]Referencia Mensual 2019'!$A$90:$M$95,7,FALSE)</f>
        <v>571.2900000000001</v>
      </c>
      <c r="N230" s="114">
        <f t="shared" si="16"/>
        <v>1153.4</v>
      </c>
      <c r="O230" s="115">
        <f>VLOOKUP(B230,'[3]Referencia Mensual 2019'!$A$69:$N$74,13,FALSE)</f>
        <v>582.11</v>
      </c>
      <c r="P230" s="113">
        <f>VLOOKUP(C230,'[3]Referencia Mensual 2019'!$A$24:$N$53,13,FALSE)*VLOOKUP(B230,'[3]Referencia Mensual 2019'!$A$83:$M$88,13,FALSE)+D230*VLOOKUP(B230,'[3]Referencia Mensual 2019'!$A$55:$N$60,13,FALSE)*VLOOKUP(B230,'[3]Referencia Mensual 2019'!$A$90:$M$95,13,FALSE)</f>
        <v>571.2900000000001</v>
      </c>
      <c r="Q230" s="114">
        <f t="shared" si="17"/>
        <v>1153.4</v>
      </c>
      <c r="R230" s="116">
        <f t="shared" si="18"/>
        <v>2306.8</v>
      </c>
      <c r="S230" s="117">
        <f t="shared" si="19"/>
        <v>17219.8</v>
      </c>
    </row>
    <row r="231" spans="1:19" ht="11.25">
      <c r="A231" s="157" t="s">
        <v>101</v>
      </c>
      <c r="B231" s="158" t="s">
        <v>16</v>
      </c>
      <c r="C231" s="158">
        <v>12</v>
      </c>
      <c r="D231" s="158">
        <v>20</v>
      </c>
      <c r="E231" s="159"/>
      <c r="F231" s="108">
        <f>VLOOKUP(B231,'[3]Referencia Mensual 2019'!$A$3:$N$8,14,FALSE)</f>
        <v>6985.319999999999</v>
      </c>
      <c r="G231" s="109">
        <f>VLOOKUP(B231,'[3]Referencia Mensual 2019'!$A$10:$N$15,14,FALSE)</f>
        <v>1072.2</v>
      </c>
      <c r="H231" s="109">
        <f>VLOOKUP(C231,'[3]Referencia Mensual 2019'!$A$24:$N$53,14,FALSE)</f>
        <v>3312.48</v>
      </c>
      <c r="I231" s="109">
        <f>VLOOKUP(B231,'[3]Referencia Mensual 2019'!$A$55:$N$60,14,FALSE)*D231</f>
        <v>5143.200000000001</v>
      </c>
      <c r="J231" s="110">
        <f>VLOOKUP(B231,'[3]Referencia Mensual 2019'!$A$62:$N$67,14,FALSE)*E231</f>
        <v>0</v>
      </c>
      <c r="K231" s="111">
        <f t="shared" si="21"/>
        <v>16513.199999999997</v>
      </c>
      <c r="L231" s="112">
        <f>VLOOKUP(B231,'[3]Referencia Mensual 2019'!$A$69:$N$74,7,FALSE)</f>
        <v>582.11</v>
      </c>
      <c r="M231" s="113">
        <f>VLOOKUP(C231,'[3]Referencia Mensual 2019'!$A$24:$N$53,7,FALSE)*VLOOKUP(B231,'[3]Referencia Mensual 2019'!$A$83:$M$88,7,FALSE)+D231*VLOOKUP(B231,'[3]Referencia Mensual 2019'!$A$55:$N$60,7,FALSE)*VLOOKUP(B231,'[3]Referencia Mensual 2019'!$A$90:$M$95,7,FALSE)</f>
        <v>704.6400000000001</v>
      </c>
      <c r="N231" s="114">
        <f t="shared" si="16"/>
        <v>1286.75</v>
      </c>
      <c r="O231" s="115">
        <f>VLOOKUP(B231,'[3]Referencia Mensual 2019'!$A$69:$N$74,13,FALSE)</f>
        <v>582.11</v>
      </c>
      <c r="P231" s="113">
        <f>VLOOKUP(C231,'[3]Referencia Mensual 2019'!$A$24:$N$53,13,FALSE)*VLOOKUP(B231,'[3]Referencia Mensual 2019'!$A$83:$M$88,13,FALSE)+D231*VLOOKUP(B231,'[3]Referencia Mensual 2019'!$A$55:$N$60,13,FALSE)*VLOOKUP(B231,'[3]Referencia Mensual 2019'!$A$90:$M$95,13,FALSE)</f>
        <v>704.6400000000001</v>
      </c>
      <c r="Q231" s="114">
        <f t="shared" si="17"/>
        <v>1286.75</v>
      </c>
      <c r="R231" s="116">
        <f t="shared" si="18"/>
        <v>2573.5</v>
      </c>
      <c r="S231" s="117">
        <f t="shared" si="19"/>
        <v>19086.699999999997</v>
      </c>
    </row>
    <row r="232" spans="1:19" ht="22.5">
      <c r="A232" s="157" t="s">
        <v>173</v>
      </c>
      <c r="B232" s="158" t="s">
        <v>16</v>
      </c>
      <c r="C232" s="158">
        <v>12</v>
      </c>
      <c r="D232" s="158">
        <v>20</v>
      </c>
      <c r="E232" s="159">
        <v>1</v>
      </c>
      <c r="F232" s="108">
        <f>VLOOKUP(B232,'[3]Referencia Mensual 2019'!$A$3:$N$8,14,FALSE)</f>
        <v>6985.319999999999</v>
      </c>
      <c r="G232" s="109">
        <f>VLOOKUP(B232,'[3]Referencia Mensual 2019'!$A$10:$N$15,14,FALSE)</f>
        <v>1072.2</v>
      </c>
      <c r="H232" s="109">
        <f>VLOOKUP(C232,'[3]Referencia Mensual 2019'!$A$24:$N$53,14,FALSE)</f>
        <v>3312.48</v>
      </c>
      <c r="I232" s="109">
        <f>VLOOKUP(B232,'[3]Referencia Mensual 2019'!$A$55:$N$60,14,FALSE)*D232</f>
        <v>5143.200000000001</v>
      </c>
      <c r="J232" s="110">
        <f>VLOOKUP(B232,'[3]Referencia Mensual 2019'!$A$62:$N$67,14,FALSE)*E232</f>
        <v>257.16</v>
      </c>
      <c r="K232" s="111">
        <f t="shared" si="21"/>
        <v>16770.359999999997</v>
      </c>
      <c r="L232" s="112">
        <f>VLOOKUP(B232,'[3]Referencia Mensual 2019'!$A$69:$N$74,7,FALSE)</f>
        <v>582.11</v>
      </c>
      <c r="M232" s="113">
        <f>VLOOKUP(C232,'[3]Referencia Mensual 2019'!$A$24:$N$53,7,FALSE)*VLOOKUP(B232,'[3]Referencia Mensual 2019'!$A$83:$M$88,7,FALSE)+D232*VLOOKUP(B232,'[3]Referencia Mensual 2019'!$A$55:$N$60,7,FALSE)*VLOOKUP(B232,'[3]Referencia Mensual 2019'!$A$90:$M$95,7,FALSE)</f>
        <v>704.6400000000001</v>
      </c>
      <c r="N232" s="114">
        <f t="shared" si="16"/>
        <v>1286.75</v>
      </c>
      <c r="O232" s="115">
        <f>VLOOKUP(B232,'[3]Referencia Mensual 2019'!$A$69:$N$74,13,FALSE)</f>
        <v>582.11</v>
      </c>
      <c r="P232" s="113">
        <f>VLOOKUP(C232,'[3]Referencia Mensual 2019'!$A$24:$N$53,13,FALSE)*VLOOKUP(B232,'[3]Referencia Mensual 2019'!$A$83:$M$88,13,FALSE)+D232*VLOOKUP(B232,'[3]Referencia Mensual 2019'!$A$55:$N$60,13,FALSE)*VLOOKUP(B232,'[3]Referencia Mensual 2019'!$A$90:$M$95,13,FALSE)</f>
        <v>704.6400000000001</v>
      </c>
      <c r="Q232" s="114">
        <f t="shared" si="17"/>
        <v>1286.75</v>
      </c>
      <c r="R232" s="116">
        <f t="shared" si="18"/>
        <v>2573.5</v>
      </c>
      <c r="S232" s="117">
        <f t="shared" si="19"/>
        <v>19343.859999999997</v>
      </c>
    </row>
    <row r="233" spans="1:19" ht="22.5">
      <c r="A233" s="157" t="s">
        <v>156</v>
      </c>
      <c r="B233" s="158" t="s">
        <v>16</v>
      </c>
      <c r="C233" s="158">
        <v>12</v>
      </c>
      <c r="D233" s="158">
        <v>20</v>
      </c>
      <c r="E233" s="159">
        <v>6</v>
      </c>
      <c r="F233" s="108">
        <f>VLOOKUP(B233,'[3]Referencia Mensual 2019'!$A$3:$N$8,14,FALSE)</f>
        <v>6985.319999999999</v>
      </c>
      <c r="G233" s="109">
        <f>VLOOKUP(B233,'[3]Referencia Mensual 2019'!$A$10:$N$15,14,FALSE)</f>
        <v>1072.2</v>
      </c>
      <c r="H233" s="109">
        <f>VLOOKUP(C233,'[3]Referencia Mensual 2019'!$A$24:$N$53,14,FALSE)</f>
        <v>3312.48</v>
      </c>
      <c r="I233" s="109">
        <f>VLOOKUP(B233,'[3]Referencia Mensual 2019'!$A$55:$N$60,14,FALSE)*D233</f>
        <v>5143.200000000001</v>
      </c>
      <c r="J233" s="110">
        <f>VLOOKUP(B233,'[3]Referencia Mensual 2019'!$A$62:$N$67,14,FALSE)*E233</f>
        <v>1542.96</v>
      </c>
      <c r="K233" s="111">
        <f t="shared" si="21"/>
        <v>18056.159999999996</v>
      </c>
      <c r="L233" s="112">
        <f>VLOOKUP(B233,'[3]Referencia Mensual 2019'!$A$69:$N$74,7,FALSE)</f>
        <v>582.11</v>
      </c>
      <c r="M233" s="113">
        <f>VLOOKUP(C233,'[3]Referencia Mensual 2019'!$A$24:$N$53,7,FALSE)*VLOOKUP(B233,'[3]Referencia Mensual 2019'!$A$83:$M$88,7,FALSE)+D233*VLOOKUP(B233,'[3]Referencia Mensual 2019'!$A$55:$N$60,7,FALSE)*VLOOKUP(B233,'[3]Referencia Mensual 2019'!$A$90:$M$95,7,FALSE)</f>
        <v>704.6400000000001</v>
      </c>
      <c r="N233" s="114">
        <f t="shared" si="16"/>
        <v>1286.75</v>
      </c>
      <c r="O233" s="115">
        <f>VLOOKUP(B233,'[3]Referencia Mensual 2019'!$A$69:$N$74,13,FALSE)</f>
        <v>582.11</v>
      </c>
      <c r="P233" s="113">
        <f>VLOOKUP(C233,'[3]Referencia Mensual 2019'!$A$24:$N$53,13,FALSE)*VLOOKUP(B233,'[3]Referencia Mensual 2019'!$A$83:$M$88,13,FALSE)+D233*VLOOKUP(B233,'[3]Referencia Mensual 2019'!$A$55:$N$60,13,FALSE)*VLOOKUP(B233,'[3]Referencia Mensual 2019'!$A$90:$M$95,13,FALSE)</f>
        <v>704.6400000000001</v>
      </c>
      <c r="Q233" s="114">
        <f t="shared" si="17"/>
        <v>1286.75</v>
      </c>
      <c r="R233" s="116">
        <f t="shared" si="18"/>
        <v>2573.5</v>
      </c>
      <c r="S233" s="117">
        <f t="shared" si="19"/>
        <v>20629.659999999996</v>
      </c>
    </row>
    <row r="234" spans="1:19" ht="22.5">
      <c r="A234" s="157" t="s">
        <v>157</v>
      </c>
      <c r="B234" s="158" t="s">
        <v>16</v>
      </c>
      <c r="C234" s="158">
        <v>12</v>
      </c>
      <c r="D234" s="158">
        <v>20</v>
      </c>
      <c r="E234" s="159">
        <v>11</v>
      </c>
      <c r="F234" s="108">
        <f>VLOOKUP(B234,'[3]Referencia Mensual 2019'!$A$3:$N$8,14,FALSE)</f>
        <v>6985.319999999999</v>
      </c>
      <c r="G234" s="109">
        <f>VLOOKUP(B234,'[3]Referencia Mensual 2019'!$A$10:$N$15,14,FALSE)</f>
        <v>1072.2</v>
      </c>
      <c r="H234" s="109">
        <f>VLOOKUP(C234,'[3]Referencia Mensual 2019'!$A$24:$N$53,14,FALSE)</f>
        <v>3312.48</v>
      </c>
      <c r="I234" s="109">
        <f>VLOOKUP(B234,'[3]Referencia Mensual 2019'!$A$55:$N$60,14,FALSE)*D234</f>
        <v>5143.200000000001</v>
      </c>
      <c r="J234" s="110">
        <f>VLOOKUP(B234,'[3]Referencia Mensual 2019'!$A$62:$N$67,14,FALSE)*E234</f>
        <v>2828.76</v>
      </c>
      <c r="K234" s="111">
        <f t="shared" si="21"/>
        <v>19341.96</v>
      </c>
      <c r="L234" s="112">
        <f>VLOOKUP(B234,'[3]Referencia Mensual 2019'!$A$69:$N$74,7,FALSE)</f>
        <v>582.11</v>
      </c>
      <c r="M234" s="113">
        <f>VLOOKUP(C234,'[3]Referencia Mensual 2019'!$A$24:$N$53,7,FALSE)*VLOOKUP(B234,'[3]Referencia Mensual 2019'!$A$83:$M$88,7,FALSE)+D234*VLOOKUP(B234,'[3]Referencia Mensual 2019'!$A$55:$N$60,7,FALSE)*VLOOKUP(B234,'[3]Referencia Mensual 2019'!$A$90:$M$95,7,FALSE)</f>
        <v>704.6400000000001</v>
      </c>
      <c r="N234" s="114">
        <f t="shared" si="16"/>
        <v>1286.75</v>
      </c>
      <c r="O234" s="115">
        <f>VLOOKUP(B234,'[3]Referencia Mensual 2019'!$A$69:$N$74,13,FALSE)</f>
        <v>582.11</v>
      </c>
      <c r="P234" s="113">
        <f>VLOOKUP(C234,'[3]Referencia Mensual 2019'!$A$24:$N$53,13,FALSE)*VLOOKUP(B234,'[3]Referencia Mensual 2019'!$A$83:$M$88,13,FALSE)+D234*VLOOKUP(B234,'[3]Referencia Mensual 2019'!$A$55:$N$60,13,FALSE)*VLOOKUP(B234,'[3]Referencia Mensual 2019'!$A$90:$M$95,13,FALSE)</f>
        <v>704.6400000000001</v>
      </c>
      <c r="Q234" s="114">
        <f t="shared" si="17"/>
        <v>1286.75</v>
      </c>
      <c r="R234" s="116">
        <f t="shared" si="18"/>
        <v>2573.5</v>
      </c>
      <c r="S234" s="117">
        <f t="shared" si="19"/>
        <v>21915.46</v>
      </c>
    </row>
    <row r="235" spans="1:19" ht="33.75">
      <c r="A235" s="157" t="s">
        <v>158</v>
      </c>
      <c r="B235" s="158" t="s">
        <v>16</v>
      </c>
      <c r="C235" s="158">
        <v>12</v>
      </c>
      <c r="D235" s="158">
        <v>20</v>
      </c>
      <c r="E235" s="159">
        <v>14</v>
      </c>
      <c r="F235" s="108">
        <f>VLOOKUP(B235,'[3]Referencia Mensual 2019'!$A$3:$N$8,14,FALSE)</f>
        <v>6985.319999999999</v>
      </c>
      <c r="G235" s="109">
        <f>VLOOKUP(B235,'[3]Referencia Mensual 2019'!$A$10:$N$15,14,FALSE)</f>
        <v>1072.2</v>
      </c>
      <c r="H235" s="109">
        <f>VLOOKUP(C235,'[3]Referencia Mensual 2019'!$A$24:$N$53,14,FALSE)</f>
        <v>3312.48</v>
      </c>
      <c r="I235" s="109">
        <f>VLOOKUP(B235,'[3]Referencia Mensual 2019'!$A$55:$N$60,14,FALSE)*D235</f>
        <v>5143.200000000001</v>
      </c>
      <c r="J235" s="110">
        <f>VLOOKUP(B235,'[3]Referencia Mensual 2019'!$A$62:$N$67,14,FALSE)*E235</f>
        <v>3600.2400000000002</v>
      </c>
      <c r="K235" s="111">
        <f t="shared" si="21"/>
        <v>20113.44</v>
      </c>
      <c r="L235" s="112">
        <f>VLOOKUP(B235,'[3]Referencia Mensual 2019'!$A$69:$N$74,7,FALSE)</f>
        <v>582.11</v>
      </c>
      <c r="M235" s="113">
        <f>VLOOKUP(C235,'[3]Referencia Mensual 2019'!$A$24:$N$53,7,FALSE)*VLOOKUP(B235,'[3]Referencia Mensual 2019'!$A$83:$M$88,7,FALSE)+D235*VLOOKUP(B235,'[3]Referencia Mensual 2019'!$A$55:$N$60,7,FALSE)*VLOOKUP(B235,'[3]Referencia Mensual 2019'!$A$90:$M$95,7,FALSE)</f>
        <v>704.6400000000001</v>
      </c>
      <c r="N235" s="114">
        <f t="shared" si="16"/>
        <v>1286.75</v>
      </c>
      <c r="O235" s="115">
        <f>VLOOKUP(B235,'[3]Referencia Mensual 2019'!$A$69:$N$74,13,FALSE)</f>
        <v>582.11</v>
      </c>
      <c r="P235" s="113">
        <f>VLOOKUP(C235,'[3]Referencia Mensual 2019'!$A$24:$N$53,13,FALSE)*VLOOKUP(B235,'[3]Referencia Mensual 2019'!$A$83:$M$88,13,FALSE)+D235*VLOOKUP(B235,'[3]Referencia Mensual 2019'!$A$55:$N$60,13,FALSE)*VLOOKUP(B235,'[3]Referencia Mensual 2019'!$A$90:$M$95,13,FALSE)</f>
        <v>704.6400000000001</v>
      </c>
      <c r="Q235" s="114">
        <f t="shared" si="17"/>
        <v>1286.75</v>
      </c>
      <c r="R235" s="116">
        <f t="shared" si="18"/>
        <v>2573.5</v>
      </c>
      <c r="S235" s="117">
        <f t="shared" si="19"/>
        <v>22686.94</v>
      </c>
    </row>
    <row r="236" spans="1:19" ht="22.5">
      <c r="A236" s="157" t="s">
        <v>159</v>
      </c>
      <c r="B236" s="158" t="s">
        <v>16</v>
      </c>
      <c r="C236" s="158">
        <v>12</v>
      </c>
      <c r="D236" s="158">
        <v>20</v>
      </c>
      <c r="E236" s="159">
        <v>12</v>
      </c>
      <c r="F236" s="108">
        <f>VLOOKUP(B236,'[3]Referencia Mensual 2019'!$A$3:$N$8,14,FALSE)</f>
        <v>6985.319999999999</v>
      </c>
      <c r="G236" s="109">
        <f>VLOOKUP(B236,'[3]Referencia Mensual 2019'!$A$10:$N$15,14,FALSE)</f>
        <v>1072.2</v>
      </c>
      <c r="H236" s="109">
        <f>VLOOKUP(C236,'[3]Referencia Mensual 2019'!$A$24:$N$53,14,FALSE)</f>
        <v>3312.48</v>
      </c>
      <c r="I236" s="109">
        <f>VLOOKUP(B236,'[3]Referencia Mensual 2019'!$A$55:$N$60,14,FALSE)*D236</f>
        <v>5143.200000000001</v>
      </c>
      <c r="J236" s="110">
        <f>VLOOKUP(B236,'[3]Referencia Mensual 2019'!$A$62:$N$67,14,FALSE)*E236</f>
        <v>3085.92</v>
      </c>
      <c r="K236" s="111">
        <f t="shared" si="21"/>
        <v>19599.119999999995</v>
      </c>
      <c r="L236" s="112">
        <f>VLOOKUP(B236,'[3]Referencia Mensual 2019'!$A$69:$N$74,7,FALSE)</f>
        <v>582.11</v>
      </c>
      <c r="M236" s="113">
        <f>VLOOKUP(C236,'[3]Referencia Mensual 2019'!$A$24:$N$53,7,FALSE)*VLOOKUP(B236,'[3]Referencia Mensual 2019'!$A$83:$M$88,7,FALSE)+D236*VLOOKUP(B236,'[3]Referencia Mensual 2019'!$A$55:$N$60,7,FALSE)*VLOOKUP(B236,'[3]Referencia Mensual 2019'!$A$90:$M$95,7,FALSE)</f>
        <v>704.6400000000001</v>
      </c>
      <c r="N236" s="114">
        <f t="shared" si="16"/>
        <v>1286.75</v>
      </c>
      <c r="O236" s="115">
        <f>VLOOKUP(B236,'[3]Referencia Mensual 2019'!$A$69:$N$74,13,FALSE)</f>
        <v>582.11</v>
      </c>
      <c r="P236" s="113">
        <f>VLOOKUP(C236,'[3]Referencia Mensual 2019'!$A$24:$N$53,13,FALSE)*VLOOKUP(B236,'[3]Referencia Mensual 2019'!$A$83:$M$88,13,FALSE)+D236*VLOOKUP(B236,'[3]Referencia Mensual 2019'!$A$55:$N$60,13,FALSE)*VLOOKUP(B236,'[3]Referencia Mensual 2019'!$A$90:$M$95,13,FALSE)</f>
        <v>704.6400000000001</v>
      </c>
      <c r="Q236" s="114">
        <f t="shared" si="17"/>
        <v>1286.75</v>
      </c>
      <c r="R236" s="116">
        <f t="shared" si="18"/>
        <v>2573.5</v>
      </c>
      <c r="S236" s="117">
        <f t="shared" si="19"/>
        <v>22172.619999999995</v>
      </c>
    </row>
    <row r="237" spans="1:19" ht="11.25">
      <c r="A237" s="157" t="s">
        <v>171</v>
      </c>
      <c r="B237" s="158" t="s">
        <v>16</v>
      </c>
      <c r="C237" s="158">
        <v>12</v>
      </c>
      <c r="D237" s="158">
        <v>20</v>
      </c>
      <c r="E237" s="159">
        <v>15</v>
      </c>
      <c r="F237" s="108">
        <f>VLOOKUP(B237,'[3]Referencia Mensual 2019'!$A$3:$N$8,14,FALSE)</f>
        <v>6985.319999999999</v>
      </c>
      <c r="G237" s="109">
        <f>VLOOKUP(B237,'[3]Referencia Mensual 2019'!$A$10:$N$15,14,FALSE)</f>
        <v>1072.2</v>
      </c>
      <c r="H237" s="109">
        <f>VLOOKUP(C237,'[3]Referencia Mensual 2019'!$A$24:$N$53,14,FALSE)</f>
        <v>3312.48</v>
      </c>
      <c r="I237" s="109">
        <f>VLOOKUP(B237,'[3]Referencia Mensual 2019'!$A$55:$N$60,14,FALSE)*D237</f>
        <v>5143.200000000001</v>
      </c>
      <c r="J237" s="110">
        <f>VLOOKUP(B237,'[3]Referencia Mensual 2019'!$A$62:$N$67,14,FALSE)*E237</f>
        <v>3857.4000000000005</v>
      </c>
      <c r="K237" s="111">
        <f t="shared" si="21"/>
        <v>20370.6</v>
      </c>
      <c r="L237" s="112">
        <f>VLOOKUP(B237,'[3]Referencia Mensual 2019'!$A$69:$N$74,7,FALSE)</f>
        <v>582.11</v>
      </c>
      <c r="M237" s="113">
        <f>VLOOKUP(C237,'[3]Referencia Mensual 2019'!$A$24:$N$53,7,FALSE)*VLOOKUP(B237,'[3]Referencia Mensual 2019'!$A$83:$M$88,7,FALSE)+D237*VLOOKUP(B237,'[3]Referencia Mensual 2019'!$A$55:$N$60,7,FALSE)*VLOOKUP(B237,'[3]Referencia Mensual 2019'!$A$90:$M$95,7,FALSE)</f>
        <v>704.6400000000001</v>
      </c>
      <c r="N237" s="114">
        <f t="shared" si="16"/>
        <v>1286.75</v>
      </c>
      <c r="O237" s="115">
        <f>VLOOKUP(B237,'[3]Referencia Mensual 2019'!$A$69:$N$74,13,FALSE)</f>
        <v>582.11</v>
      </c>
      <c r="P237" s="113">
        <f>VLOOKUP(C237,'[3]Referencia Mensual 2019'!$A$24:$N$53,13,FALSE)*VLOOKUP(B237,'[3]Referencia Mensual 2019'!$A$83:$M$88,13,FALSE)+D237*VLOOKUP(B237,'[3]Referencia Mensual 2019'!$A$55:$N$60,13,FALSE)*VLOOKUP(B237,'[3]Referencia Mensual 2019'!$A$90:$M$95,13,FALSE)</f>
        <v>704.6400000000001</v>
      </c>
      <c r="Q237" s="114">
        <f t="shared" si="17"/>
        <v>1286.75</v>
      </c>
      <c r="R237" s="116">
        <f t="shared" si="18"/>
        <v>2573.5</v>
      </c>
      <c r="S237" s="117">
        <f t="shared" si="19"/>
        <v>22944.1</v>
      </c>
    </row>
    <row r="238" spans="1:19" ht="11.25">
      <c r="A238" s="157" t="s">
        <v>172</v>
      </c>
      <c r="B238" s="158" t="s">
        <v>16</v>
      </c>
      <c r="C238" s="158">
        <v>12</v>
      </c>
      <c r="D238" s="158">
        <v>20</v>
      </c>
      <c r="E238" s="159">
        <v>10</v>
      </c>
      <c r="F238" s="108">
        <f>VLOOKUP(B238,'[3]Referencia Mensual 2019'!$A$3:$N$8,14,FALSE)</f>
        <v>6985.319999999999</v>
      </c>
      <c r="G238" s="109">
        <f>VLOOKUP(B238,'[3]Referencia Mensual 2019'!$A$10:$N$15,14,FALSE)</f>
        <v>1072.2</v>
      </c>
      <c r="H238" s="109">
        <f>VLOOKUP(C238,'[3]Referencia Mensual 2019'!$A$24:$N$53,14,FALSE)</f>
        <v>3312.48</v>
      </c>
      <c r="I238" s="109">
        <f>VLOOKUP(B238,'[3]Referencia Mensual 2019'!$A$55:$N$60,14,FALSE)*D238</f>
        <v>5143.200000000001</v>
      </c>
      <c r="J238" s="110">
        <f>VLOOKUP(B238,'[3]Referencia Mensual 2019'!$A$62:$N$67,14,FALSE)*E238</f>
        <v>2571.6000000000004</v>
      </c>
      <c r="K238" s="111">
        <f t="shared" si="21"/>
        <v>19084.799999999996</v>
      </c>
      <c r="L238" s="112">
        <f>VLOOKUP(B238,'[3]Referencia Mensual 2019'!$A$69:$N$74,7,FALSE)</f>
        <v>582.11</v>
      </c>
      <c r="M238" s="113">
        <f>VLOOKUP(C238,'[3]Referencia Mensual 2019'!$A$24:$N$53,7,FALSE)*VLOOKUP(B238,'[3]Referencia Mensual 2019'!$A$83:$M$88,7,FALSE)+D238*VLOOKUP(B238,'[3]Referencia Mensual 2019'!$A$55:$N$60,7,FALSE)*VLOOKUP(B238,'[3]Referencia Mensual 2019'!$A$90:$M$95,7,FALSE)</f>
        <v>704.6400000000001</v>
      </c>
      <c r="N238" s="114">
        <f t="shared" si="16"/>
        <v>1286.75</v>
      </c>
      <c r="O238" s="115">
        <f>VLOOKUP(B238,'[3]Referencia Mensual 2019'!$A$69:$N$74,13,FALSE)</f>
        <v>582.11</v>
      </c>
      <c r="P238" s="113">
        <f>VLOOKUP(C238,'[3]Referencia Mensual 2019'!$A$24:$N$53,13,FALSE)*VLOOKUP(B238,'[3]Referencia Mensual 2019'!$A$83:$M$88,13,FALSE)+D238*VLOOKUP(B238,'[3]Referencia Mensual 2019'!$A$55:$N$60,13,FALSE)*VLOOKUP(B238,'[3]Referencia Mensual 2019'!$A$90:$M$95,13,FALSE)</f>
        <v>704.6400000000001</v>
      </c>
      <c r="Q238" s="114">
        <f t="shared" si="17"/>
        <v>1286.75</v>
      </c>
      <c r="R238" s="116">
        <f t="shared" si="18"/>
        <v>2573.5</v>
      </c>
      <c r="S238" s="117">
        <f t="shared" si="19"/>
        <v>21658.299999999996</v>
      </c>
    </row>
    <row r="239" spans="1:19" ht="12.75">
      <c r="A239" s="160" t="s">
        <v>230</v>
      </c>
      <c r="B239" s="161"/>
      <c r="C239" s="161"/>
      <c r="D239" s="161"/>
      <c r="E239" s="162"/>
      <c r="F239" s="118"/>
      <c r="G239" s="119"/>
      <c r="H239" s="119"/>
      <c r="I239" s="119"/>
      <c r="J239" s="120"/>
      <c r="K239" s="111"/>
      <c r="L239" s="121"/>
      <c r="M239" s="122"/>
      <c r="N239" s="123"/>
      <c r="O239" s="124"/>
      <c r="P239" s="122"/>
      <c r="Q239" s="123"/>
      <c r="R239" s="125"/>
      <c r="S239" s="117"/>
    </row>
    <row r="240" spans="1:19" ht="11.25">
      <c r="A240" s="157" t="s">
        <v>102</v>
      </c>
      <c r="B240" s="158" t="s">
        <v>16</v>
      </c>
      <c r="C240" s="158">
        <v>10</v>
      </c>
      <c r="D240" s="158">
        <v>16</v>
      </c>
      <c r="E240" s="159"/>
      <c r="F240" s="108">
        <f>VLOOKUP(B240,'[3]Referencia Mensual 2019'!$A$3:$N$8,14,FALSE)</f>
        <v>6985.319999999999</v>
      </c>
      <c r="G240" s="109">
        <f>VLOOKUP(B240,'[3]Referencia Mensual 2019'!$A$10:$N$15,14,FALSE)</f>
        <v>1072.2</v>
      </c>
      <c r="H240" s="109">
        <f>VLOOKUP(C240,'[3]Referencia Mensual 2019'!$A$24:$N$53,14,FALSE)</f>
        <v>2740.9199999999996</v>
      </c>
      <c r="I240" s="109">
        <f>VLOOKUP(B240,'[3]Referencia Mensual 2019'!$A$55:$N$60,14,FALSE)*D240</f>
        <v>4114.56</v>
      </c>
      <c r="J240" s="110">
        <f>VLOOKUP(B240,'[3]Referencia Mensual 2019'!$A$62:$N$67,14,FALSE)*E240</f>
        <v>0</v>
      </c>
      <c r="K240" s="111">
        <f>SUM(F240:J240)</f>
        <v>14913</v>
      </c>
      <c r="L240" s="112">
        <f>VLOOKUP(B240,'[3]Referencia Mensual 2019'!$A$69:$N$74,7,FALSE)</f>
        <v>582.11</v>
      </c>
      <c r="M240" s="113">
        <f>VLOOKUP(C240,'[3]Referencia Mensual 2019'!$A$24:$N$53,7,FALSE)*VLOOKUP(B240,'[3]Referencia Mensual 2019'!$A$83:$M$88,7,FALSE)+D240*VLOOKUP(B240,'[3]Referencia Mensual 2019'!$A$55:$N$60,7,FALSE)*VLOOKUP(B240,'[3]Referencia Mensual 2019'!$A$90:$M$95,7,FALSE)</f>
        <v>571.2900000000001</v>
      </c>
      <c r="N240" s="114">
        <f t="shared" si="16"/>
        <v>1153.4</v>
      </c>
      <c r="O240" s="115">
        <f>VLOOKUP(B240,'[3]Referencia Mensual 2019'!$A$69:$N$74,13,FALSE)</f>
        <v>582.11</v>
      </c>
      <c r="P240" s="113">
        <f>VLOOKUP(C240,'[3]Referencia Mensual 2019'!$A$24:$N$53,13,FALSE)*VLOOKUP(B240,'[3]Referencia Mensual 2019'!$A$83:$M$88,13,FALSE)+D240*VLOOKUP(B240,'[3]Referencia Mensual 2019'!$A$55:$N$60,13,FALSE)*VLOOKUP(B240,'[3]Referencia Mensual 2019'!$A$90:$M$95,13,FALSE)</f>
        <v>571.2900000000001</v>
      </c>
      <c r="Q240" s="114">
        <f t="shared" si="17"/>
        <v>1153.4</v>
      </c>
      <c r="R240" s="116">
        <f t="shared" si="18"/>
        <v>2306.8</v>
      </c>
      <c r="S240" s="117">
        <f t="shared" si="19"/>
        <v>17219.8</v>
      </c>
    </row>
    <row r="241" spans="1:19" ht="11.25">
      <c r="A241" s="157" t="s">
        <v>175</v>
      </c>
      <c r="B241" s="158" t="s">
        <v>16</v>
      </c>
      <c r="C241" s="158">
        <v>12</v>
      </c>
      <c r="D241" s="158">
        <v>20</v>
      </c>
      <c r="E241" s="158"/>
      <c r="F241" s="108">
        <f>VLOOKUP(B241,'[3]Referencia Mensual 2019'!$A$3:$N$8,14,FALSE)</f>
        <v>6985.319999999999</v>
      </c>
      <c r="G241" s="109">
        <f>VLOOKUP(B241,'[3]Referencia Mensual 2019'!$A$10:$N$15,14,FALSE)</f>
        <v>1072.2</v>
      </c>
      <c r="H241" s="109">
        <f>VLOOKUP(C241,'[3]Referencia Mensual 2019'!$A$24:$N$53,14,FALSE)</f>
        <v>3312.48</v>
      </c>
      <c r="I241" s="109">
        <f>VLOOKUP(B241,'[3]Referencia Mensual 2019'!$A$55:$N$60,14,FALSE)*D241</f>
        <v>5143.200000000001</v>
      </c>
      <c r="J241" s="110">
        <f>VLOOKUP(B241,'[3]Referencia Mensual 2019'!$A$62:$N$67,14,FALSE)*E241</f>
        <v>0</v>
      </c>
      <c r="K241" s="111">
        <f>SUM(F241:J241)</f>
        <v>16513.199999999997</v>
      </c>
      <c r="L241" s="112">
        <f>VLOOKUP(B241,'[3]Referencia Mensual 2019'!$A$69:$N$74,7,FALSE)</f>
        <v>582.11</v>
      </c>
      <c r="M241" s="113">
        <f>VLOOKUP(C241,'[3]Referencia Mensual 2019'!$A$24:$N$53,7,FALSE)*VLOOKUP(B241,'[3]Referencia Mensual 2019'!$A$83:$M$88,7,FALSE)+D241*VLOOKUP(B241,'[3]Referencia Mensual 2019'!$A$55:$N$60,7,FALSE)*VLOOKUP(B241,'[3]Referencia Mensual 2019'!$A$90:$M$95,7,FALSE)</f>
        <v>704.6400000000001</v>
      </c>
      <c r="N241" s="114">
        <f t="shared" si="16"/>
        <v>1286.75</v>
      </c>
      <c r="O241" s="115">
        <f>VLOOKUP(B241,'[3]Referencia Mensual 2019'!$A$69:$N$74,13,FALSE)</f>
        <v>582.11</v>
      </c>
      <c r="P241" s="113">
        <f>VLOOKUP(C241,'[3]Referencia Mensual 2019'!$A$24:$N$53,13,FALSE)*VLOOKUP(B241,'[3]Referencia Mensual 2019'!$A$83:$M$88,13,FALSE)+D241*VLOOKUP(B241,'[3]Referencia Mensual 2019'!$A$55:$N$60,13,FALSE)*VLOOKUP(B241,'[3]Referencia Mensual 2019'!$A$90:$M$95,13,FALSE)</f>
        <v>704.6400000000001</v>
      </c>
      <c r="Q241" s="114">
        <f t="shared" si="17"/>
        <v>1286.75</v>
      </c>
      <c r="R241" s="116">
        <f t="shared" si="18"/>
        <v>2573.5</v>
      </c>
      <c r="S241" s="117">
        <f t="shared" si="19"/>
        <v>19086.699999999997</v>
      </c>
    </row>
    <row r="242" spans="1:19" ht="12" thickBot="1">
      <c r="A242" s="169" t="s">
        <v>176</v>
      </c>
      <c r="B242" s="170" t="s">
        <v>16</v>
      </c>
      <c r="C242" s="170">
        <v>12</v>
      </c>
      <c r="D242" s="170">
        <v>20</v>
      </c>
      <c r="E242" s="171">
        <v>1</v>
      </c>
      <c r="F242" s="147">
        <f>VLOOKUP(B242,'[3]Referencia Mensual 2019'!$A$3:$N$8,14,FALSE)</f>
        <v>6985.319999999999</v>
      </c>
      <c r="G242" s="148">
        <f>VLOOKUP(B242,'[3]Referencia Mensual 2019'!$A$10:$N$15,14,FALSE)</f>
        <v>1072.2</v>
      </c>
      <c r="H242" s="148">
        <f>VLOOKUP(C242,'[3]Referencia Mensual 2019'!$A$24:$N$53,14,FALSE)</f>
        <v>3312.48</v>
      </c>
      <c r="I242" s="148">
        <f>VLOOKUP(B242,'[3]Referencia Mensual 2019'!$A$55:$N$60,14,FALSE)*D242</f>
        <v>5143.200000000001</v>
      </c>
      <c r="J242" s="149">
        <f>VLOOKUP(B242,'[3]Referencia Mensual 2019'!$A$62:$N$67,14,FALSE)*E242</f>
        <v>257.16</v>
      </c>
      <c r="K242" s="150">
        <f>SUM(F242:J242)</f>
        <v>16770.359999999997</v>
      </c>
      <c r="L242" s="151">
        <f>VLOOKUP(B242,'[3]Referencia Mensual 2019'!$A$69:$N$74,7,FALSE)</f>
        <v>582.11</v>
      </c>
      <c r="M242" s="152">
        <f>VLOOKUP(C242,'[3]Referencia Mensual 2019'!$A$24:$N$53,7,FALSE)*VLOOKUP(B242,'[3]Referencia Mensual 2019'!$A$83:$M$88,7,FALSE)+D242*VLOOKUP(B242,'[3]Referencia Mensual 2019'!$A$55:$N$60,7,FALSE)*VLOOKUP(B242,'[3]Referencia Mensual 2019'!$A$90:$M$95,7,FALSE)</f>
        <v>704.6400000000001</v>
      </c>
      <c r="N242" s="153">
        <f t="shared" si="16"/>
        <v>1286.75</v>
      </c>
      <c r="O242" s="154">
        <f>VLOOKUP(B242,'[3]Referencia Mensual 2019'!$A$69:$N$74,13,FALSE)</f>
        <v>582.11</v>
      </c>
      <c r="P242" s="152">
        <f>VLOOKUP(C242,'[3]Referencia Mensual 2019'!$A$24:$N$53,13,FALSE)*VLOOKUP(B242,'[3]Referencia Mensual 2019'!$A$83:$M$88,13,FALSE)+D242*VLOOKUP(B242,'[3]Referencia Mensual 2019'!$A$55:$N$60,13,FALSE)*VLOOKUP(B242,'[3]Referencia Mensual 2019'!$A$90:$M$95,13,FALSE)</f>
        <v>704.6400000000001</v>
      </c>
      <c r="Q242" s="153">
        <f t="shared" si="17"/>
        <v>1286.75</v>
      </c>
      <c r="R242" s="155">
        <f t="shared" si="18"/>
        <v>2573.5</v>
      </c>
      <c r="S242" s="156">
        <f t="shared" si="19"/>
        <v>19343.859999999997</v>
      </c>
    </row>
  </sheetData>
  <sheetProtection/>
  <mergeCells count="57">
    <mergeCell ref="A216:E216"/>
    <mergeCell ref="A222:E222"/>
    <mergeCell ref="A229:E229"/>
    <mergeCell ref="A239:E239"/>
    <mergeCell ref="A183:E183"/>
    <mergeCell ref="A189:E189"/>
    <mergeCell ref="A192:E192"/>
    <mergeCell ref="A196:E196"/>
    <mergeCell ref="A199:E199"/>
    <mergeCell ref="A213:E213"/>
    <mergeCell ref="A157:E157"/>
    <mergeCell ref="A162:E162"/>
    <mergeCell ref="A165:E165"/>
    <mergeCell ref="A168:E168"/>
    <mergeCell ref="A173:E173"/>
    <mergeCell ref="A176:E176"/>
    <mergeCell ref="A131:E131"/>
    <mergeCell ref="A136:E136"/>
    <mergeCell ref="A142:E142"/>
    <mergeCell ref="A146:E146"/>
    <mergeCell ref="A152:E152"/>
    <mergeCell ref="A154:E154"/>
    <mergeCell ref="A104:E104"/>
    <mergeCell ref="A110:E110"/>
    <mergeCell ref="A115:E115"/>
    <mergeCell ref="A118:E118"/>
    <mergeCell ref="A121:E121"/>
    <mergeCell ref="A124:E124"/>
    <mergeCell ref="A23:E23"/>
    <mergeCell ref="A27:E27"/>
    <mergeCell ref="A31:E31"/>
    <mergeCell ref="A35:E35"/>
    <mergeCell ref="A39:E39"/>
    <mergeCell ref="A43:E43"/>
    <mergeCell ref="A48:E48"/>
    <mergeCell ref="A51:E51"/>
    <mergeCell ref="A54:E54"/>
    <mergeCell ref="A57:E57"/>
    <mergeCell ref="A60:E60"/>
    <mergeCell ref="A67:E67"/>
    <mergeCell ref="A70:E70"/>
    <mergeCell ref="A78:E78"/>
    <mergeCell ref="A81:E81"/>
    <mergeCell ref="B6:K6"/>
    <mergeCell ref="M5:N5"/>
    <mergeCell ref="M6:N6"/>
    <mergeCell ref="A62:E62"/>
    <mergeCell ref="A83:E83"/>
    <mergeCell ref="A86:E86"/>
    <mergeCell ref="A90:E90"/>
    <mergeCell ref="B2:I2"/>
    <mergeCell ref="B3:J3"/>
    <mergeCell ref="B4:J4"/>
    <mergeCell ref="B5:L5"/>
    <mergeCell ref="A18:S18"/>
    <mergeCell ref="A94:E94"/>
    <mergeCell ref="A98:E98"/>
  </mergeCells>
  <printOptions horizontalCentered="1"/>
  <pageMargins left="0.3937007874015748" right="0.3937007874015748" top="0.3937007874015748" bottom="0.7874015748031497" header="0.31496062992125984" footer="0.31496062992125984"/>
  <pageSetup fitToHeight="23" fitToWidth="1" horizontalDpi="600" verticalDpi="600" orientation="portrait" paperSize="9" scale="76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Plasencia García, Rosa María</cp:lastModifiedBy>
  <cp:lastPrinted>2017-02-23T09:19:41Z</cp:lastPrinted>
  <dcterms:created xsi:type="dcterms:W3CDTF">2017-02-21T09:39:59Z</dcterms:created>
  <dcterms:modified xsi:type="dcterms:W3CDTF">2019-02-12T12:26:43Z</dcterms:modified>
  <cp:category/>
  <cp:version/>
  <cp:contentType/>
  <cp:contentStatus/>
</cp:coreProperties>
</file>